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最新版 (2)" sheetId="1" r:id="rId1"/>
  </sheets>
  <definedNames>
    <definedName name="_xlnm.Print_Titles" localSheetId="0">'最新版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0" name="ID_F3003D133DD0400691B59D05B3FEE118" descr="E:\Documents\WeChat Files\wxid_yzf0jqn193x121\FileStorage\Temp\1740200534064.png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76325" y="48111410"/>
          <a:ext cx="1628775" cy="312166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9" name="ID_2577A5CB55EC46D18E23A78835ACA169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07060" y="204750670"/>
          <a:ext cx="2573655" cy="1592580"/>
        </a:xfrm>
        <a:prstGeom prst="rect">
          <a:avLst/>
        </a:prstGeom>
      </xdr:spPr>
    </xdr:pic>
  </etc:cellImage>
  <etc:cellImage>
    <xdr:pic>
      <xdr:nvPicPr>
        <xdr:cNvPr id="12" name="ID_DA6FCE9E6F714AC5BC6DE6AC7E5CA49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81405" y="6562090"/>
          <a:ext cx="1559560" cy="2554605"/>
        </a:xfrm>
        <a:prstGeom prst="rect">
          <a:avLst/>
        </a:prstGeom>
      </xdr:spPr>
    </xdr:pic>
  </etc:cellImage>
  <etc:cellImage>
    <xdr:pic>
      <xdr:nvPicPr>
        <xdr:cNvPr id="3" name="ID_EBF881F69BE845C18D10BCCD99C5696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76325" y="342265"/>
          <a:ext cx="1609725" cy="2447925"/>
        </a:xfrm>
        <a:prstGeom prst="rect">
          <a:avLst/>
        </a:prstGeom>
      </xdr:spPr>
    </xdr:pic>
  </etc:cellImage>
  <etc:cellImage>
    <xdr:pic>
      <xdr:nvPicPr>
        <xdr:cNvPr id="4" name="ID_B79575216B974FDFA4C1F8CF5C6C20C4" descr="E:\Documents\WeChat Files\wxid_yzf0jqn193x121\FileStorage\Temp\1740196701107.png"/>
        <xdr:cNvPicPr/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7275" y="12345035"/>
          <a:ext cx="1647825" cy="267906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0" name="ID_262E3EF2A3CB4D3FA392F706EDF202F6" descr="E:\Documents\WeChat Files\wxid_yzf0jqn193x121\FileStorage\Temp\1740206485565.png"/>
        <xdr:cNvPicPr/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7275" y="101104700"/>
          <a:ext cx="1647825" cy="314071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6" name="ID_9161A1BE9CE14F52A57389C1462EC0D3" descr="E:\Documents\WeChat Files\wxid_yzf0jqn193x121\FileStorage\Temp\1740197421729.png"/>
        <xdr:cNvPicPr/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76325" y="24312245"/>
          <a:ext cx="1628775" cy="282130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4" name="ID_8F78482755C94DBD806D94CB27BA9983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8675" y="235387515"/>
          <a:ext cx="2130425" cy="1578610"/>
        </a:xfrm>
        <a:prstGeom prst="rect">
          <a:avLst/>
        </a:prstGeom>
      </xdr:spPr>
    </xdr:pic>
  </etc:cellImage>
  <etc:cellImage>
    <xdr:pic>
      <xdr:nvPicPr>
        <xdr:cNvPr id="21" name="ID_774D6076015B4F38AC891BC9AE5894C8" descr="E:\Documents\WeChat Files\wxid_yzf0jqn193x121\FileStorage\Temp\1740207028778.png"/>
        <xdr:cNvPicPr/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7275" y="106218990"/>
          <a:ext cx="1638300" cy="315023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5" name="ID_A0C2A65F4C1F4537B1CF8CE73354A82E" descr="E:\Documents\WeChat Files\wxid_yzf0jqn193x121\FileStorage\Temp\1740196977995.png"/>
        <xdr:cNvPicPr/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6800" y="18279110"/>
          <a:ext cx="1647825" cy="285242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9" name="ID_0A5026F8E45D40D69C976F2CFBE9B65E"/>
        <xdr:cNvPicPr/>
      </xdr:nvPicPr>
      <xdr:blipFill>
        <a:blip r:embed="rId11"/>
        <a:stretch>
          <a:fillRect/>
        </a:stretch>
      </xdr:blipFill>
      <xdr:spPr>
        <a:xfrm>
          <a:off x="1066800" y="95951040"/>
          <a:ext cx="1590675" cy="3150235"/>
        </a:xfrm>
        <a:prstGeom prst="rect">
          <a:avLst/>
        </a:prstGeom>
      </xdr:spPr>
    </xdr:pic>
  </etc:cellImage>
  <etc:cellImage>
    <xdr:pic>
      <xdr:nvPicPr>
        <xdr:cNvPr id="2" name="ID_CDAECEEABA184253BAF83072AF18F9D2"/>
        <xdr:cNvPicPr>
          <a:picLocks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36115625"/>
          <a:ext cx="1638300" cy="3083560"/>
        </a:xfrm>
        <a:prstGeom prst="rect">
          <a:avLst/>
        </a:prstGeom>
      </xdr:spPr>
    </xdr:pic>
  </etc:cellImage>
  <etc:cellImage>
    <xdr:pic>
      <xdr:nvPicPr>
        <xdr:cNvPr id="7" name="ID_E487847F84BD437283C4AD8750916B0A" descr="E:\Documents\WeChat Files\wxid_yzf0jqn193x121\FileStorage\Temp\1740198043592.png"/>
        <xdr:cNvPicPr/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7275" y="30236795"/>
          <a:ext cx="1628775" cy="285242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" name="ID_108648A79554452E802432E857F66B67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94995" y="178949350"/>
          <a:ext cx="2542540" cy="1557655"/>
        </a:xfrm>
        <a:prstGeom prst="rect">
          <a:avLst/>
        </a:prstGeom>
      </xdr:spPr>
    </xdr:pic>
  </etc:cellImage>
  <etc:cellImage>
    <xdr:pic>
      <xdr:nvPicPr>
        <xdr:cNvPr id="11" name="ID_4E7D55085E24411C8BB0F87A113FAFFF" descr="E:\Documents\WeChat Files\wxid_yzf0jqn193x121\FileStorage\Temp\1740201387874.png"/>
        <xdr:cNvPicPr/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6800" y="54095015"/>
          <a:ext cx="1619250" cy="310261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4" name="ID_B55054738D624F2C86E588D012D2B8C2" descr="E:\Documents\WeChat Files\wxid_yzf0jqn193x121\FileStorage\Temp\1740202413396.png"/>
        <xdr:cNvPicPr/>
      </xdr:nvPicPr>
      <xdr:blipFill>
        <a:blip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6800" y="66033650"/>
          <a:ext cx="1628775" cy="306451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5" name="ID_C5489A8E283B4448A6B3F031CFFA20C4" descr="E:\Documents\WeChat Files\wxid_yzf0jqn193x121\FileStorage\Temp\1740203896486.png"/>
        <xdr:cNvPicPr/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7750" y="71998205"/>
          <a:ext cx="1647825" cy="316928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6" name="ID_41DB54BF3EC04E0EACD181B31B307903" descr="E:\Documents\WeChat Files\wxid_yzf0jqn193x121\FileStorage\Temp\1740204716447.png"/>
        <xdr:cNvPicPr/>
      </xdr:nvPicPr>
      <xdr:blipFill>
        <a:blip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6800" y="77981810"/>
          <a:ext cx="1619250" cy="314071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8" name="ID_0937C453BC6645C5AC8963FE954EA4CF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7880" y="214883365"/>
          <a:ext cx="2165985" cy="1607820"/>
        </a:xfrm>
        <a:prstGeom prst="rect">
          <a:avLst/>
        </a:prstGeom>
      </xdr:spPr>
    </xdr:pic>
  </etc:cellImage>
  <etc:cellImage>
    <xdr:pic>
      <xdr:nvPicPr>
        <xdr:cNvPr id="17" name="ID_32F7296491B945D8A9B510D3BD9D2355" descr="E:\Documents\WeChat Files\wxid_yzf0jqn193x121\FileStorage\Temp\1740204999276.png"/>
        <xdr:cNvPicPr/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6800" y="83974940"/>
          <a:ext cx="1638300" cy="296672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2" name="ID_A38D48D713FF4850B02CE5ACC8799867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6905" y="112135285"/>
          <a:ext cx="2487930" cy="1609725"/>
        </a:xfrm>
        <a:prstGeom prst="rect">
          <a:avLst/>
        </a:prstGeom>
      </xdr:spPr>
    </xdr:pic>
  </etc:cellImage>
  <etc:cellImage>
    <xdr:pic>
      <xdr:nvPicPr>
        <xdr:cNvPr id="40" name="ID_1E977066CCCC41FA86EB8DF788F4470A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50240" y="209805905"/>
          <a:ext cx="2485390" cy="1604645"/>
        </a:xfrm>
        <a:prstGeom prst="rect">
          <a:avLst/>
        </a:prstGeom>
      </xdr:spPr>
    </xdr:pic>
  </etc:cellImage>
  <etc:cellImage>
    <xdr:pic>
      <xdr:nvPicPr>
        <xdr:cNvPr id="23" name="ID_A7DD163F665444E98C1147280D03762D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51180" y="117250210"/>
          <a:ext cx="2659380" cy="1571625"/>
        </a:xfrm>
        <a:prstGeom prst="rect">
          <a:avLst/>
        </a:prstGeom>
      </xdr:spPr>
    </xdr:pic>
  </etc:cellImage>
  <etc:cellImage>
    <xdr:pic>
      <xdr:nvPicPr>
        <xdr:cNvPr id="37" name="ID_A34F79F615A64DA2B872E8F18BCC6AC5"/>
        <xdr:cNvPicPr>
          <a:picLocks noChangeAspect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15315" y="194302380"/>
          <a:ext cx="2533015" cy="1607820"/>
        </a:xfrm>
        <a:prstGeom prst="rect">
          <a:avLst/>
        </a:prstGeom>
      </xdr:spPr>
    </xdr:pic>
  </etc:cellImage>
  <etc:cellImage>
    <xdr:pic>
      <xdr:nvPicPr>
        <xdr:cNvPr id="26" name="ID_7C629057941A471786D84724D0A66D76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68020" y="132504180"/>
          <a:ext cx="2416175" cy="1586230"/>
        </a:xfrm>
        <a:prstGeom prst="rect">
          <a:avLst/>
        </a:prstGeom>
      </xdr:spPr>
    </xdr:pic>
  </etc:cellImage>
  <etc:cellImage>
    <xdr:pic>
      <xdr:nvPicPr>
        <xdr:cNvPr id="38" name="ID_B3042E20FC4C45EC8FD6FA2FC53E1917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199240140"/>
          <a:ext cx="1574800" cy="1697355"/>
        </a:xfrm>
        <a:prstGeom prst="rect">
          <a:avLst/>
        </a:prstGeom>
      </xdr:spPr>
    </xdr:pic>
  </etc:cellImage>
  <etc:cellImage>
    <xdr:pic>
      <xdr:nvPicPr>
        <xdr:cNvPr id="28" name="ID_CCD6A40BFED04E86B42DEA00D951C49C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97535" y="137858500"/>
          <a:ext cx="2621280" cy="1464945"/>
        </a:xfrm>
        <a:prstGeom prst="rect">
          <a:avLst/>
        </a:prstGeom>
      </xdr:spPr>
    </xdr:pic>
  </etc:cellImage>
  <etc:cellImage>
    <xdr:pic>
      <xdr:nvPicPr>
        <xdr:cNvPr id="29" name="ID_C3729300E350417F86022E8E892F55F2"/>
        <xdr:cNvPicPr>
          <a:picLocks noChangeAspect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75945" y="143009620"/>
          <a:ext cx="2630805" cy="1478280"/>
        </a:xfrm>
        <a:prstGeom prst="rect">
          <a:avLst/>
        </a:prstGeom>
      </xdr:spPr>
    </xdr:pic>
  </etc:cellImage>
  <etc:cellImage>
    <xdr:pic>
      <xdr:nvPicPr>
        <xdr:cNvPr id="30" name="ID_2078046249114DE6AA660413D99788BF"/>
        <xdr:cNvPicPr>
          <a:picLocks noChangeAspect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37210" y="148125180"/>
          <a:ext cx="2715895" cy="1581150"/>
        </a:xfrm>
        <a:prstGeom prst="rect">
          <a:avLst/>
        </a:prstGeom>
      </xdr:spPr>
    </xdr:pic>
  </etc:cellImage>
  <etc:cellImage>
    <xdr:pic>
      <xdr:nvPicPr>
        <xdr:cNvPr id="31" name="ID_F690EF9F1A0C414BBCDBDB681FBAE89A"/>
        <xdr:cNvPicPr>
          <a:picLocks noChangeAspect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7050" y="153273760"/>
          <a:ext cx="2754630" cy="1571625"/>
        </a:xfrm>
        <a:prstGeom prst="rect">
          <a:avLst/>
        </a:prstGeom>
      </xdr:spPr>
    </xdr:pic>
  </etc:cellImage>
  <etc:cellImage>
    <xdr:pic>
      <xdr:nvPicPr>
        <xdr:cNvPr id="33" name="ID_F2B7805D27DF4C768297941B17F60D64"/>
        <xdr:cNvPicPr>
          <a:picLocks noChangeAspect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69340" y="163121975"/>
          <a:ext cx="1574800" cy="2159000"/>
        </a:xfrm>
        <a:prstGeom prst="rect">
          <a:avLst/>
        </a:prstGeom>
      </xdr:spPr>
    </xdr:pic>
  </etc:cellImage>
  <etc:cellImage>
    <xdr:pic>
      <xdr:nvPicPr>
        <xdr:cNvPr id="34" name="ID_9EDCC0EF212A4D168D7F5A4BCA56159B"/>
        <xdr:cNvPicPr>
          <a:picLocks noChangeAspect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61975" y="168629330"/>
          <a:ext cx="2640330" cy="1550035"/>
        </a:xfrm>
        <a:prstGeom prst="rect">
          <a:avLst/>
        </a:prstGeom>
      </xdr:spPr>
    </xdr:pic>
  </etc:cellImage>
  <etc:cellImage>
    <xdr:pic>
      <xdr:nvPicPr>
        <xdr:cNvPr id="35" name="ID_23D96BBA86744541B51DBC8EF1C8F9B6"/>
        <xdr:cNvPicPr>
          <a:picLocks noChangeAspect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70230" y="173762035"/>
          <a:ext cx="2640330" cy="1571625"/>
        </a:xfrm>
        <a:prstGeom prst="rect">
          <a:avLst/>
        </a:prstGeom>
      </xdr:spPr>
    </xdr:pic>
  </etc:cellImage>
  <etc:cellImage>
    <xdr:pic>
      <xdr:nvPicPr>
        <xdr:cNvPr id="27" name="ID_784C19BDD322417EA5585B8484F322E8"/>
        <xdr:cNvPicPr>
          <a:picLocks noChangeAspect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74040" y="184064275"/>
          <a:ext cx="2640330" cy="1579245"/>
        </a:xfrm>
        <a:prstGeom prst="rect">
          <a:avLst/>
        </a:prstGeom>
      </xdr:spPr>
    </xdr:pic>
  </etc:cellImage>
  <etc:cellImage>
    <xdr:pic>
      <xdr:nvPicPr>
        <xdr:cNvPr id="46" name="ID_3252A509741A4301A216185525072694"/>
        <xdr:cNvPicPr>
          <a:picLocks noChangeAspect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61035" y="225228150"/>
          <a:ext cx="2437765" cy="1592580"/>
        </a:xfrm>
        <a:prstGeom prst="rect">
          <a:avLst/>
        </a:prstGeom>
      </xdr:spPr>
    </xdr:pic>
  </etc:cellImage>
  <etc:cellImage>
    <xdr:pic>
      <xdr:nvPicPr>
        <xdr:cNvPr id="45" name="ID_CD5E108461914C2C90077E7DB516F54A"/>
        <xdr:cNvPicPr>
          <a:picLocks noChangeAspect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57225" y="230329740"/>
          <a:ext cx="2447290" cy="1571625"/>
        </a:xfrm>
        <a:prstGeom prst="rect">
          <a:avLst/>
        </a:prstGeom>
      </xdr:spPr>
    </xdr:pic>
  </etc:cellImage>
  <etc:cellImage>
    <xdr:pic>
      <xdr:nvPicPr>
        <xdr:cNvPr id="43" name="ID_1FF2DD8F2C0E4F30AC993E4D94EDB9D5"/>
        <xdr:cNvPicPr>
          <a:picLocks noChangeAspect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7380" y="240703735"/>
          <a:ext cx="2535555" cy="1600200"/>
        </a:xfrm>
        <a:prstGeom prst="rect">
          <a:avLst/>
        </a:prstGeom>
      </xdr:spPr>
    </xdr:pic>
  </etc:cellImage>
  <etc:cellImage>
    <xdr:pic>
      <xdr:nvPicPr>
        <xdr:cNvPr id="42" name="ID_3ED168DE8112403A868B743E36415988"/>
        <xdr:cNvPicPr>
          <a:picLocks noChangeAspect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59765" y="245819930"/>
          <a:ext cx="2485390" cy="158559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<sst xmlns="http://schemas.openxmlformats.org/spreadsheetml/2006/main" count="394" uniqueCount="195">
  <si>
    <t>铜仁职业技术学院药学院GMP仿真实训教学基地设备维修服务清单</t>
  </si>
  <si>
    <t>设备名称</t>
  </si>
  <si>
    <t>设备现况</t>
  </si>
  <si>
    <t>维修内容及要求</t>
  </si>
  <si>
    <t>金额（元）</t>
  </si>
  <si>
    <t>1、安瓿淋瓶机A</t>
  </si>
  <si>
    <t>电气：珠江电源电缆线（4芯4平）*6米*30元</t>
  </si>
  <si>
    <t>正泰红绿按钮开关8个*17元</t>
  </si>
  <si>
    <t>正泰交流接触器2个*75元</t>
  </si>
  <si>
    <t>正泰热过载1个*78元，空开1个*35</t>
  </si>
  <si>
    <t>此台设备修复后，恢复原有正常功能。</t>
  </si>
  <si>
    <t xml:space="preserve">1、设备未组装，水管缺失；
2、装瓶盒缺失；
3、电源线路老化；
4、未能通电试机；
</t>
  </si>
  <si>
    <t>2、安瓿淋瓶机B</t>
  </si>
  <si>
    <t>正泰热过载1个*78元、空开1个*35</t>
  </si>
  <si>
    <t>不锈钢电气控制箱1个*350元、</t>
  </si>
  <si>
    <t>1、设备未组装，水管失；
2、电气控制箱缺失，电源线路老化；
3、传动齿轮损坏；
4、部分焊点开裂；
5、未能通电试机；</t>
  </si>
  <si>
    <r>
      <rPr>
        <sz val="12"/>
        <color theme="1"/>
        <rFont val="DengXian"/>
        <charset val="134"/>
      </rPr>
      <t>3</t>
    </r>
    <r>
      <rPr>
        <sz val="12"/>
        <color theme="1"/>
        <rFont val="宋体"/>
        <charset val="134"/>
      </rPr>
      <t>、安瓿离心甩水
机</t>
    </r>
    <r>
      <rPr>
        <sz val="12"/>
        <color theme="1"/>
        <rFont val="DengXian"/>
        <charset val="134"/>
      </rPr>
      <t>A</t>
    </r>
  </si>
  <si>
    <t>电气：珠江电源电缆线（3芯4平）*6米*17元</t>
  </si>
  <si>
    <t>启停控制开关1个*25元</t>
  </si>
  <si>
    <t>机械：硅胶密封胶条4.5米*10</t>
  </si>
  <si>
    <t>卡夫特硅胶专用密封胶3支*65</t>
  </si>
  <si>
    <t>1、设备未连接进出水；
2、线路老化，密封垫老化；</t>
  </si>
  <si>
    <t>4、安瓿离心甩水
机2</t>
  </si>
  <si>
    <t>5、柜式压力
灭菌器</t>
  </si>
  <si>
    <t>电源电缆线（4芯4平）*6米*30元</t>
  </si>
  <si>
    <t>镀锌水管连接进出水（排水墙体打孔）</t>
  </si>
  <si>
    <t>1、设备未连接进出水；
2、连接管件缺失，加热器生锈老化；</t>
  </si>
  <si>
    <t>6、PYG配料罐</t>
  </si>
  <si>
    <t>316不锈钢管15米（1.5*19）*55</t>
  </si>
  <si>
    <t>316不锈钢重型卡箍24个*15、不锈钢快端接头48个*8</t>
  </si>
  <si>
    <t>管道氩氟焊工费1200元</t>
  </si>
  <si>
    <t>316不锈钢离心卫生泵1个*4200</t>
  </si>
  <si>
    <t>1、设备未连接管道；
2、管道连接不锈钢卡箍缺失，离心泵缺失一个</t>
  </si>
  <si>
    <t>7、GX四泵直线灌装机</t>
  </si>
  <si>
    <t>1.5KW变频器1台*2600</t>
  </si>
  <si>
    <t>正泰空开3个*35</t>
  </si>
  <si>
    <t>正泰热过载2个*78</t>
  </si>
  <si>
    <t>接线端子3个*8</t>
  </si>
  <si>
    <t>电源电缆线2米*17元，硬芯软线30元</t>
  </si>
  <si>
    <t>定位气缸2个*50元，油水分离器1个75元，气管10米*5</t>
  </si>
  <si>
    <t>电磁阀1个*85元，激光探头1个*105</t>
  </si>
  <si>
    <t>按钮开关8个*17</t>
  </si>
  <si>
    <t>卫生级钢丝胶管11米*30</t>
  </si>
  <si>
    <t>传输减速电机1台*980</t>
  </si>
  <si>
    <t>1、线路故障、老化；
2、输液管老化；
3、变速箱漏油；
4、气缸老化；
5、旋盖头锁紧配件缺失</t>
  </si>
  <si>
    <t>8、定位旋盖机</t>
  </si>
  <si>
    <t>传动3KW电机更换1台*2500</t>
  </si>
  <si>
    <t>1、设备未安装，线路老化；
2、电机老化有异响，线路老化；
3、下盖轨道连接头缺失</t>
  </si>
  <si>
    <t>9、超声波洗瓶机</t>
  </si>
  <si>
    <t>整机外罩拆卸工时2*60</t>
  </si>
  <si>
    <t xml:space="preserve">1、设备未连接进出水管道；
</t>
  </si>
  <si>
    <t>10、摇摆颗粒机</t>
  </si>
  <si>
    <t>按钮开关2个*17元</t>
  </si>
  <si>
    <t>接线盒更换1个15元</t>
  </si>
  <si>
    <t>正泰交接1个*75</t>
  </si>
  <si>
    <t>减速机机油更换2升*35</t>
  </si>
  <si>
    <t>制粒不锈钢筛网1付*350</t>
  </si>
  <si>
    <t>工作仓有机玻璃板6块*100（其余两台制粒机可运行，缺失工作仓有机玻璃板）</t>
  </si>
  <si>
    <t>1、电气开关损坏，线路老化；
2、滚筒、筛网夹缺失；</t>
  </si>
  <si>
    <t>11、23冲旋转压片机</t>
  </si>
  <si>
    <t>视窗密封条12米*10</t>
  </si>
  <si>
    <t>视窗支撑气杆4支*135</t>
  </si>
  <si>
    <t>保养除锈油4瓶*35，保养防锈油2瓶*45</t>
  </si>
  <si>
    <t>保养用机油2升*35，保养用黄油喷剂3瓶*45</t>
  </si>
  <si>
    <t>分料器损坏更换1个*950</t>
  </si>
  <si>
    <t>1、视窗密封条脱落；
2、气拉杆老化；
3、压片工作转盘严重生锈；
4、压片冲模油缺口已损坏；</t>
  </si>
  <si>
    <t>12、瓶装线-理瓶机</t>
  </si>
  <si>
    <t>更换传动电机1台*1650</t>
  </si>
  <si>
    <t>更换整机地脚4个*20</t>
  </si>
  <si>
    <t>更换控制面板1个*100</t>
  </si>
  <si>
    <t>1、设备老旧，地脚部件生锈，边条老化；2、电机老化，启动无力</t>
  </si>
  <si>
    <t>13、瓶装线-数粒装瓶机</t>
  </si>
  <si>
    <t>更换振动、筛动电机4台*680</t>
  </si>
  <si>
    <t>振动、筛动皮带4根*25</t>
  </si>
  <si>
    <t>双机头座拆卸保养安装工时1*60，机头座镀铬喷剂3瓶*35</t>
  </si>
  <si>
    <t>面板传输电机1台580</t>
  </si>
  <si>
    <t>定位气缸2个*50</t>
  </si>
  <si>
    <t>激光感应探头1个*105，电磁阀1个*85、</t>
  </si>
  <si>
    <t>1、设备老旧，下料口部件缺失；
2、数粒盘安装座锈迹老化</t>
  </si>
  <si>
    <t>14、铝塑包装机</t>
  </si>
  <si>
    <t>整机气管更换11米*6</t>
  </si>
  <si>
    <t>进料机盘损坏电机1台*580，修补安装合页4付*15</t>
  </si>
  <si>
    <t>除锈镀铬喷剂3瓶*35</t>
  </si>
  <si>
    <t>压杆弹簧更换、整机机油、黄油保养工时1*60，黄油喷剂2瓶*45</t>
  </si>
  <si>
    <t>1、进料机盘脱落，活页损坏；
2、整机管路老化；
3、裁刀部件锈化；</t>
  </si>
  <si>
    <t>15、胶囊填充机</t>
  </si>
  <si>
    <t>真空泵无法启动，维修真空泵1台*2800</t>
  </si>
  <si>
    <t>过载保护无法复位，更换热过载1个*78</t>
  </si>
  <si>
    <t>整机气管老化，整机更换12气管10米*8</t>
  </si>
  <si>
    <t>1、设备电运行检查</t>
  </si>
  <si>
    <t>16、（中药㓎膏）
喷雾干燥机组</t>
  </si>
  <si>
    <t>无排风通道，开机后车间会严重影响车间温度、湿度从而导致设备故障报警；</t>
  </si>
  <si>
    <t>PLC程序故障，需要供应厂商修改调整；排气管道未连接排风通道需连接排气管。</t>
  </si>
  <si>
    <t>需钢丝卫生管14米（内径50mm），（64盘快接端头6个）；</t>
  </si>
  <si>
    <t>现场缺失蠕动泵1台</t>
  </si>
  <si>
    <t>钢丝卫生管14米（内径50mm），（64盘快接端头6个）；</t>
  </si>
  <si>
    <t>蠕动泵1台，单向阀2个</t>
  </si>
  <si>
    <t>1、设备未连接，排风口未设置外排，</t>
  </si>
  <si>
    <t>17、大松
颗粒包装140</t>
  </si>
  <si>
    <t>除锈镀铬喷剂2瓶*45</t>
  </si>
  <si>
    <t>通电可运行
1、打码机无法使用已损坏
2、模具绣化</t>
  </si>
  <si>
    <t>18、天津申成
颗粒包装170</t>
  </si>
  <si>
    <t>包装切刀总成拆卸除锈保养除锈剂1瓶*35，防锈剂2瓶*45</t>
  </si>
  <si>
    <t>通电可运行
1、加热器冒烟
2、切刀锈化</t>
  </si>
  <si>
    <t>19、汕头
颗粒包装机</t>
  </si>
  <si>
    <t>整机保养机油、黄油喷剂2瓶*45</t>
  </si>
  <si>
    <t>通电可运行，无明显问题</t>
  </si>
  <si>
    <t>20、吸尘机</t>
  </si>
  <si>
    <t>整机保养机油、黄油喷剂1瓶*45</t>
  </si>
  <si>
    <t>1、无380V电，无运行
2、外观检查无明显问题</t>
  </si>
  <si>
    <t>21、抛光机</t>
  </si>
  <si>
    <t>部件除锈镀铬2瓶*45</t>
  </si>
  <si>
    <t>1、通电运行
2、部件绣化
3、缺吸尘器</t>
  </si>
  <si>
    <t>22、高速筛片机</t>
  </si>
  <si>
    <t>整机关节部件机油1、黄油喷剂1瓶*45</t>
  </si>
  <si>
    <t>1、通电运行无明显问题
2、外表老化
3、缺吸尘器</t>
  </si>
  <si>
    <t>23、抛光机</t>
  </si>
  <si>
    <t>1、无通电运行
2、部件绣化</t>
  </si>
  <si>
    <t>24、双头液体灌装</t>
  </si>
  <si>
    <t>更换蠕动泵2台*1800</t>
  </si>
  <si>
    <t>更换电磁铁一套*650</t>
  </si>
  <si>
    <t>更换气缸2个*50</t>
  </si>
  <si>
    <t>更换油水分流器1个*70</t>
  </si>
  <si>
    <t>更换电磁阀1个*85</t>
  </si>
  <si>
    <t>设备传动部件保养、机油1升*35，黄油2瓶*45</t>
  </si>
  <si>
    <t>进口蠕动泵专用卫生级硅胶管6米*70</t>
  </si>
  <si>
    <t>1、泵体无法运行
2、电磁绣化
3、气缸老化
4、感应阀无反应</t>
  </si>
  <si>
    <t>25、胶体磨</t>
  </si>
  <si>
    <t>整机保养黄油喷剂1*45</t>
  </si>
  <si>
    <t>底座除锈蓝色喷漆1瓶*25</t>
  </si>
  <si>
    <t>26、片剂包装机</t>
  </si>
  <si>
    <t>更换PLC及程序调整1台*3600</t>
  </si>
  <si>
    <t>整机除锈保养，除锈剂3瓶*35，防锈剂4瓶*45，机油1升*35，黄油喷剂2瓶*45</t>
  </si>
  <si>
    <t>除锈部件镀铬喷剂3瓶*35</t>
  </si>
  <si>
    <t>1、PLC反应迟钝
2、筛片总成锈死
3、底盘锈化
4、安装头锈化</t>
  </si>
  <si>
    <t>27、铝箔封口机</t>
  </si>
  <si>
    <t>更换升降手轮1*70</t>
  </si>
  <si>
    <t>配件除锈镀铬喷剂2瓶*35</t>
  </si>
  <si>
    <t>发热总成维修1套2000</t>
  </si>
  <si>
    <t>1、手轮损坏
2、内部线路短路
3、升降座绣化
4、发热器损坏</t>
  </si>
  <si>
    <t>28、1000振荡筛</t>
  </si>
  <si>
    <t>更换整机振动弹簧9件*15</t>
  </si>
  <si>
    <t>1、垫胶缺失
2、运行异响
3、更换弹簧</t>
  </si>
  <si>
    <t>29、250L三维</t>
  </si>
  <si>
    <t>传动轴承黄油喷剂4瓶*45</t>
  </si>
  <si>
    <t>1、减速机机油更换
2、传动轴承加油更新</t>
  </si>
  <si>
    <t>30、50L湿法制粒</t>
  </si>
  <si>
    <t>保养黄油喷剂1瓶*45</t>
  </si>
  <si>
    <t>1、通电运行
2、切割电机未运行</t>
  </si>
  <si>
    <t>31、CH-200</t>
  </si>
  <si>
    <t>按钮开关更换1*17</t>
  </si>
  <si>
    <t>更换减速机机油6升*35、黄油喷剂2瓶*45</t>
  </si>
  <si>
    <t>1、倒料电机，减速机不工作
2、按钮开关更换</t>
  </si>
  <si>
    <t>32、XZS振荡筛</t>
  </si>
  <si>
    <t>更换硅胶密封垫4件*120</t>
  </si>
  <si>
    <t>电机老化</t>
  </si>
  <si>
    <t>33、GF-30B</t>
  </si>
  <si>
    <t>更换3KW高速电机1台*2600</t>
  </si>
  <si>
    <t>按钮开关2*17</t>
  </si>
  <si>
    <t>热过载1个*78</t>
  </si>
  <si>
    <t>交流接触器1个*75</t>
  </si>
  <si>
    <t>空开1个*35</t>
  </si>
  <si>
    <t>更换电机、更换线路、钣金抛光工时4*60</t>
  </si>
  <si>
    <t>电路老化</t>
  </si>
  <si>
    <t>34、刀片式气流粉碎机</t>
  </si>
  <si>
    <t>更换粉碎室密封圈1件*120</t>
  </si>
  <si>
    <t>更换交流接触器2个*75</t>
  </si>
  <si>
    <t>更换热过载2个*78</t>
  </si>
  <si>
    <t>除尘柜密封条更换9米*15</t>
  </si>
  <si>
    <t>更换除尘柜门锁3把*15</t>
  </si>
  <si>
    <t>更换空开2个*35</t>
  </si>
  <si>
    <t>更换除尘电机1台*850</t>
  </si>
  <si>
    <t>1、密封圈更换
2、刀片钝化
3、刀片连轴硬化
4、线路老化
5、除尘    密封条更换，门锁更换
6、电机故障更换</t>
  </si>
  <si>
    <t>35、安瓿拉丝灌封机</t>
  </si>
  <si>
    <t>更换灌装硅胶管3米*45</t>
  </si>
  <si>
    <t>更换转瓶转轮2件*65</t>
  </si>
  <si>
    <t>更换火头1件*360</t>
  </si>
  <si>
    <t>升降杆除锈镀铬喷剂1瓶*35</t>
  </si>
  <si>
    <t>整机配件除锈剂1瓶*25，防锈剂1瓶*35，关节传动换油喷剂1瓶*45</t>
  </si>
  <si>
    <t>1、通电可运行
2、配件老化</t>
  </si>
  <si>
    <t>36、安瓿拉丝灌封机</t>
  </si>
  <si>
    <t>更换0.37KW电机1台*860</t>
  </si>
  <si>
    <t>1、通电不运行
2、电机损坏
3、配件老化</t>
  </si>
  <si>
    <t>37、DGZ4</t>
  </si>
  <si>
    <t>整机传动部件保养黄油喷剂3瓶*45</t>
  </si>
  <si>
    <t>1、通电运行，保养</t>
  </si>
  <si>
    <t>38、搅拌罐</t>
  </si>
  <si>
    <t>更换不锈钢加热管(6KW)3支*80</t>
  </si>
  <si>
    <t>不锈钢堵头2个</t>
  </si>
  <si>
    <t>1、 液位视管缺失
2、加热棒更换</t>
  </si>
  <si>
    <t>39、GX理瓶机</t>
  </si>
  <si>
    <t>更换400W调速电机1台*760</t>
  </si>
  <si>
    <t>整机拆卸保养，钣金抛光工时3*60</t>
  </si>
  <si>
    <t>1、调速电机不工作
2、外观处理</t>
  </si>
  <si>
    <t>合计金额（元）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</si>
</sst>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theme="1"/>
      <name val="DengXian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  <scheme val="minor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0" fillId="0" borderId="1" xfId="0" applyFont="1" applyBorder="1">
      <alignment vertical="center"/>
    </xf>
    <xf numFmtId="0" fontId="0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1" xfId="0" applyFont="1" applyBorder="1">
      <alignment vertical="center"/>
    </xf>
    <xf numFmtId="0" fontId="7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jpe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8" Type="http://schemas.openxmlformats.org/officeDocument/2006/relationships/image" Target="media/image38.jpeg"/><Relationship Id="rId37" Type="http://schemas.openxmlformats.org/officeDocument/2006/relationships/image" Target="media/image37.jpeg"/><Relationship Id="rId36" Type="http://schemas.openxmlformats.org/officeDocument/2006/relationships/image" Target="media/image36.jpeg"/><Relationship Id="rId35" Type="http://schemas.openxmlformats.org/officeDocument/2006/relationships/image" Target="media/image35.jpeg"/><Relationship Id="rId34" Type="http://schemas.openxmlformats.org/officeDocument/2006/relationships/image" Target="media/image34.jpeg"/><Relationship Id="rId33" Type="http://schemas.openxmlformats.org/officeDocument/2006/relationships/image" Target="media/image33.jpeg"/><Relationship Id="rId32" Type="http://schemas.openxmlformats.org/officeDocument/2006/relationships/image" Target="media/image32.jpeg"/><Relationship Id="rId31" Type="http://schemas.openxmlformats.org/officeDocument/2006/relationships/image" Target="media/image31.jpeg"/><Relationship Id="rId30" Type="http://schemas.openxmlformats.org/officeDocument/2006/relationships/image" Target="media/image30.jpeg"/><Relationship Id="rId3" Type="http://schemas.openxmlformats.org/officeDocument/2006/relationships/image" Target="media/image3.png"/><Relationship Id="rId29" Type="http://schemas.openxmlformats.org/officeDocument/2006/relationships/image" Target="media/image29.jpeg"/><Relationship Id="rId28" Type="http://schemas.openxmlformats.org/officeDocument/2006/relationships/image" Target="media/image28.jpeg"/><Relationship Id="rId27" Type="http://schemas.openxmlformats.org/officeDocument/2006/relationships/image" Target="media/image27.jpeg"/><Relationship Id="rId26" Type="http://schemas.openxmlformats.org/officeDocument/2006/relationships/image" Target="media/image26.jpeg"/><Relationship Id="rId25" Type="http://schemas.openxmlformats.org/officeDocument/2006/relationships/image" Target="media/image25.jpeg"/><Relationship Id="rId24" Type="http://schemas.openxmlformats.org/officeDocument/2006/relationships/image" Target="media/image24.jpeg"/><Relationship Id="rId23" Type="http://schemas.openxmlformats.org/officeDocument/2006/relationships/image" Target="media/image23.jpe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png"/><Relationship Id="rId2" Type="http://schemas.openxmlformats.org/officeDocument/2006/relationships/image" Target="media/image2.jpeg"/><Relationship Id="rId19" Type="http://schemas.openxmlformats.org/officeDocument/2006/relationships/image" Target="media/image19.jpe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jpe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28"/>
  <sheetViews>
    <sheetView tabSelected="1" workbookViewId="0">
      <selection activeCell="A1" sqref="A1:D1"/>
    </sheetView>
  </sheetViews>
  <sheetFormatPr defaultColWidth="9" defaultRowHeight="15" customHeight="1" outlineLevelCol="3"/>
  <cols>
    <col min="1" max="1" width="13.625" customWidth="1"/>
    <col min="2" max="2" width="22.125" customWidth="1"/>
    <col min="3" max="3" width="66.875" customWidth="1"/>
    <col min="4" max="4" width="28.75" customWidth="1"/>
  </cols>
  <sheetData>
    <row r="1" ht="26" customHeight="1" spans="1:4">
      <c r="A1" s="2" t="s">
        <v>0</v>
      </c>
      <c r="B1" s="2"/>
      <c r="C1" s="2"/>
      <c r="D1" s="2"/>
    </row>
    <row r="2" s="1" customFormat="1" ht="24" customHeight="1" spans="1:4">
      <c r="A2" s="3" t="s">
        <v>1</v>
      </c>
      <c r="B2" s="3" t="s">
        <v>2</v>
      </c>
      <c r="C2" s="3" t="s">
        <v>3</v>
      </c>
      <c r="D2" s="3" t="s">
        <v>4</v>
      </c>
    </row>
    <row r="3" ht="17.45" customHeight="1" spans="1:4">
      <c r="A3" s="4" t="s">
        <v>5</v>
      </c>
      <c r="B3" s="4" t="str">
        <f>_xlfn.DISPIMG("ID_EBF881F69BE845C18D10BCCD99C5696C",1)</f>
        <v>=DISPIMG("ID_EBF881F69BE845C18D10BCCD99C5696C",1)</v>
      </c>
      <c r="C3" s="5" t="s">
        <v>6</v>
      </c>
      <c r="D3" s="4"/>
    </row>
    <row r="4" ht="17.45" customHeight="1" spans="1:4">
      <c r="A4" s="4"/>
      <c r="B4" s="4"/>
      <c r="C4" s="5" t="s">
        <v>7</v>
      </c>
      <c r="D4" s="4"/>
    </row>
    <row r="5" ht="17.45" customHeight="1" spans="1:4">
      <c r="A5" s="4"/>
      <c r="B5" s="4"/>
      <c r="C5" s="5" t="s">
        <v>8</v>
      </c>
      <c r="D5" s="4"/>
    </row>
    <row r="6" ht="17.45" customHeight="1" spans="1:4">
      <c r="A6" s="4"/>
      <c r="B6" s="4"/>
      <c r="C6" s="5" t="s">
        <v>9</v>
      </c>
      <c r="D6" s="4"/>
    </row>
    <row r="7" ht="17.45" customHeight="1" spans="1:4">
      <c r="A7" s="4"/>
      <c r="B7" s="4"/>
      <c r="C7" s="5" t="s">
        <v>10</v>
      </c>
      <c r="D7" s="4"/>
    </row>
    <row r="8" ht="17.45" customHeight="1" spans="1:4">
      <c r="A8" s="4"/>
      <c r="B8" s="4"/>
      <c r="C8" s="5"/>
      <c r="D8" s="4"/>
    </row>
    <row r="9" ht="17.45" customHeight="1" spans="1:4">
      <c r="A9" s="4"/>
      <c r="B9" s="4"/>
      <c r="C9" s="5"/>
      <c r="D9" s="4"/>
    </row>
    <row r="10" ht="17.45" customHeight="1" spans="1:4">
      <c r="A10" s="4"/>
      <c r="B10" s="4"/>
      <c r="C10" s="6"/>
      <c r="D10" s="4"/>
    </row>
    <row r="11" ht="17.45" customHeight="1" spans="1:4">
      <c r="A11" s="4"/>
      <c r="B11" s="7" t="s">
        <v>11</v>
      </c>
      <c r="C11" s="5"/>
      <c r="D11" s="4"/>
    </row>
    <row r="12" ht="17.45" customHeight="1" spans="1:4">
      <c r="A12" s="4"/>
      <c r="B12" s="7"/>
      <c r="C12" s="5"/>
      <c r="D12" s="4"/>
    </row>
    <row r="13" ht="17.45" customHeight="1" spans="1:4">
      <c r="A13" s="4"/>
      <c r="B13" s="7"/>
      <c r="C13" s="5"/>
      <c r="D13" s="8"/>
    </row>
    <row r="14" ht="21" customHeight="1" spans="1:4">
      <c r="A14" s="4"/>
      <c r="B14" s="7"/>
      <c r="C14" s="5"/>
      <c r="D14" s="8"/>
    </row>
    <row r="15" ht="24" customHeight="1" spans="1:4">
      <c r="A15" s="3" t="s">
        <v>1</v>
      </c>
      <c r="B15" s="3" t="s">
        <v>2</v>
      </c>
      <c r="C15" s="3" t="s">
        <v>3</v>
      </c>
      <c r="D15" s="3" t="s">
        <v>4</v>
      </c>
    </row>
    <row r="16" ht="17.45" customHeight="1" spans="1:4">
      <c r="A16" s="4" t="s">
        <v>12</v>
      </c>
      <c r="B16" s="4" t="str">
        <f>_xlfn.DISPIMG("ID_DA6FCE9E6F714AC5BC6DE6AC7E5CA495",1)</f>
        <v>=DISPIMG("ID_DA6FCE9E6F714AC5BC6DE6AC7E5CA495",1)</v>
      </c>
      <c r="C16" s="9" t="s">
        <v>6</v>
      </c>
      <c r="D16" s="10"/>
    </row>
    <row r="17" ht="17.45" customHeight="1" spans="1:4">
      <c r="A17" s="4"/>
      <c r="B17" s="4"/>
      <c r="C17" s="9" t="s">
        <v>7</v>
      </c>
      <c r="D17" s="10"/>
    </row>
    <row r="18" ht="17.45" customHeight="1" spans="1:4">
      <c r="A18" s="4"/>
      <c r="B18" s="4"/>
      <c r="C18" s="9" t="s">
        <v>8</v>
      </c>
      <c r="D18" s="10"/>
    </row>
    <row r="19" ht="17.45" customHeight="1" spans="1:4">
      <c r="A19" s="4"/>
      <c r="B19" s="4"/>
      <c r="C19" s="9" t="s">
        <v>13</v>
      </c>
      <c r="D19" s="10"/>
    </row>
    <row r="20" ht="17.45" customHeight="1" spans="1:4">
      <c r="A20" s="4"/>
      <c r="B20" s="4"/>
      <c r="C20" s="9" t="s">
        <v>14</v>
      </c>
      <c r="D20" s="10"/>
    </row>
    <row r="21" ht="17.45" customHeight="1" spans="1:4">
      <c r="A21" s="4"/>
      <c r="B21" s="4"/>
      <c r="C21" s="9" t="s">
        <v>10</v>
      </c>
      <c r="D21" s="10"/>
    </row>
    <row r="22" ht="17.45" customHeight="1" spans="1:4">
      <c r="A22" s="4"/>
      <c r="B22" s="4"/>
      <c r="C22" s="9"/>
      <c r="D22" s="10"/>
    </row>
    <row r="23" ht="17.45" customHeight="1" spans="1:4">
      <c r="A23" s="4"/>
      <c r="B23" s="4"/>
      <c r="C23" s="9"/>
      <c r="D23" s="10"/>
    </row>
    <row r="24" ht="17.45" customHeight="1" spans="1:4">
      <c r="A24" s="4"/>
      <c r="B24" s="4"/>
      <c r="C24" s="9"/>
      <c r="D24" s="10"/>
    </row>
    <row r="25" ht="17.45" customHeight="1" spans="1:4">
      <c r="A25" s="4"/>
      <c r="B25" s="7" t="s">
        <v>15</v>
      </c>
      <c r="C25" s="9"/>
      <c r="D25" s="10"/>
    </row>
    <row r="26" ht="17.45" customHeight="1" spans="1:4">
      <c r="A26" s="4"/>
      <c r="B26" s="5"/>
      <c r="C26" s="9"/>
      <c r="D26" s="10"/>
    </row>
    <row r="27" ht="17.45" customHeight="1" spans="1:4">
      <c r="A27" s="4"/>
      <c r="B27" s="5"/>
      <c r="C27" s="9"/>
      <c r="D27" s="10"/>
    </row>
    <row r="28" ht="17.45" customHeight="1" spans="1:4">
      <c r="A28" s="4"/>
      <c r="B28" s="5"/>
      <c r="C28" s="9"/>
      <c r="D28" s="10"/>
    </row>
    <row r="29" ht="17.45" customHeight="1" spans="1:4">
      <c r="A29" s="4"/>
      <c r="B29" s="5"/>
      <c r="C29" s="9"/>
      <c r="D29" s="10"/>
    </row>
    <row r="30" ht="17.45" customHeight="1" spans="1:4">
      <c r="A30" s="4"/>
      <c r="B30" s="5"/>
      <c r="C30" s="9"/>
      <c r="D30" s="10"/>
    </row>
    <row r="31" ht="24" customHeight="1" spans="1:4">
      <c r="A31" s="3" t="s">
        <v>1</v>
      </c>
      <c r="B31" s="3" t="s">
        <v>2</v>
      </c>
      <c r="C31" s="3" t="s">
        <v>3</v>
      </c>
      <c r="D31" s="3" t="s">
        <v>4</v>
      </c>
    </row>
    <row r="32" ht="17.45" customHeight="1" spans="1:4">
      <c r="A32" s="11" t="s">
        <v>16</v>
      </c>
      <c r="B32" s="4" t="str">
        <f>_xlfn.DISPIMG("ID_B79575216B974FDFA4C1F8CF5C6C20C4",1)</f>
        <v>=DISPIMG("ID_B79575216B974FDFA4C1F8CF5C6C20C4",1)</v>
      </c>
      <c r="C32" s="12" t="s">
        <v>17</v>
      </c>
      <c r="D32" s="4"/>
    </row>
    <row r="33" ht="17.45" customHeight="1" spans="1:4">
      <c r="A33" s="13"/>
      <c r="B33" s="4"/>
      <c r="C33" s="12" t="s">
        <v>18</v>
      </c>
      <c r="D33" s="4"/>
    </row>
    <row r="34" ht="17.45" customHeight="1" spans="1:4">
      <c r="A34" s="13"/>
      <c r="B34" s="4"/>
      <c r="C34" s="12" t="s">
        <v>19</v>
      </c>
      <c r="D34" s="4"/>
    </row>
    <row r="35" ht="17.45" customHeight="1" spans="1:4">
      <c r="A35" s="13"/>
      <c r="B35" s="4"/>
      <c r="C35" s="12" t="s">
        <v>20</v>
      </c>
      <c r="D35" s="4"/>
    </row>
    <row r="36" ht="17.45" customHeight="1" spans="1:4">
      <c r="A36" s="13"/>
      <c r="B36" s="4"/>
      <c r="C36" s="12" t="s">
        <v>10</v>
      </c>
      <c r="D36" s="4"/>
    </row>
    <row r="37" ht="17.45" customHeight="1" spans="1:4">
      <c r="A37" s="13"/>
      <c r="B37" s="4"/>
      <c r="C37" s="12"/>
      <c r="D37" s="4"/>
    </row>
    <row r="38" ht="17.45" customHeight="1" spans="1:4">
      <c r="A38" s="13"/>
      <c r="B38" s="4"/>
      <c r="C38" s="12"/>
      <c r="D38" s="4"/>
    </row>
    <row r="39" ht="17.45" customHeight="1" spans="1:4">
      <c r="A39" s="13"/>
      <c r="B39" s="4"/>
      <c r="C39" s="12"/>
      <c r="D39" s="4"/>
    </row>
    <row r="40" ht="17.45" customHeight="1" spans="1:4">
      <c r="A40" s="13"/>
      <c r="B40" s="4"/>
      <c r="C40" s="12"/>
      <c r="D40" s="4"/>
    </row>
    <row r="41" ht="17.45" customHeight="1" spans="1:4">
      <c r="A41" s="13"/>
      <c r="B41" s="7" t="s">
        <v>21</v>
      </c>
      <c r="C41" s="12"/>
      <c r="D41" s="4"/>
    </row>
    <row r="42" ht="17.45" customHeight="1" spans="1:4">
      <c r="A42" s="13"/>
      <c r="B42" s="5"/>
      <c r="C42" s="12"/>
      <c r="D42" s="4"/>
    </row>
    <row r="43" ht="17.45" customHeight="1" spans="1:4">
      <c r="A43" s="13"/>
      <c r="B43" s="5"/>
      <c r="C43" s="12"/>
      <c r="D43" s="4"/>
    </row>
    <row r="44" ht="24" customHeight="1" spans="1:4">
      <c r="A44" s="3" t="s">
        <v>1</v>
      </c>
      <c r="B44" s="3" t="s">
        <v>2</v>
      </c>
      <c r="C44" s="3" t="s">
        <v>3</v>
      </c>
      <c r="D44" s="3" t="s">
        <v>4</v>
      </c>
    </row>
    <row r="45" ht="17.45" customHeight="1" spans="1:4">
      <c r="A45" s="14" t="s">
        <v>22</v>
      </c>
      <c r="B45" s="4" t="str">
        <f>_xlfn.DISPIMG("ID_A0C2A65F4C1F4537B1CF8CE73354A82E",1)</f>
        <v>=DISPIMG("ID_A0C2A65F4C1F4537B1CF8CE73354A82E",1)</v>
      </c>
      <c r="C45" s="12" t="s">
        <v>17</v>
      </c>
      <c r="D45" s="4"/>
    </row>
    <row r="46" ht="17.45" customHeight="1" spans="1:4">
      <c r="A46" s="13"/>
      <c r="B46" s="4"/>
      <c r="C46" s="12" t="str">
        <f>C33</f>
        <v>启停控制开关1个*25元</v>
      </c>
      <c r="D46" s="4"/>
    </row>
    <row r="47" ht="17.45" customHeight="1" spans="1:4">
      <c r="A47" s="13"/>
      <c r="B47" s="4"/>
      <c r="C47" s="12" t="str">
        <f>C34</f>
        <v>机械：硅胶密封胶条4.5米*10</v>
      </c>
      <c r="D47" s="4"/>
    </row>
    <row r="48" ht="17.45" customHeight="1" spans="1:4">
      <c r="A48" s="13"/>
      <c r="B48" s="4"/>
      <c r="C48" s="12" t="str">
        <f>C35</f>
        <v>卡夫特硅胶专用密封胶3支*65</v>
      </c>
      <c r="D48" s="4"/>
    </row>
    <row r="49" ht="17.45" customHeight="1" spans="1:4">
      <c r="A49" s="13"/>
      <c r="B49" s="4"/>
      <c r="C49" s="12" t="s">
        <v>10</v>
      </c>
      <c r="D49" s="4"/>
    </row>
    <row r="50" ht="17.45" customHeight="1" spans="1:4">
      <c r="A50" s="13"/>
      <c r="B50" s="4"/>
      <c r="C50" s="12"/>
      <c r="D50" s="4"/>
    </row>
    <row r="51" ht="17.45" customHeight="1" spans="1:4">
      <c r="A51" s="13"/>
      <c r="B51" s="4"/>
      <c r="C51" s="12"/>
      <c r="D51" s="4"/>
    </row>
    <row r="52" ht="17.45" customHeight="1" spans="1:4">
      <c r="A52" s="13"/>
      <c r="B52" s="4"/>
      <c r="C52" s="12"/>
      <c r="D52" s="4"/>
    </row>
    <row r="53" ht="17.45" customHeight="1" spans="1:4">
      <c r="A53" s="13"/>
      <c r="B53" s="4"/>
      <c r="C53" s="12"/>
      <c r="D53" s="4"/>
    </row>
    <row r="54" ht="17.45" customHeight="1" spans="1:4">
      <c r="A54" s="13"/>
      <c r="B54" s="4"/>
      <c r="C54" s="12"/>
      <c r="D54" s="4"/>
    </row>
    <row r="55" ht="17.45" customHeight="1" spans="1:4">
      <c r="A55" s="13"/>
      <c r="B55" s="7" t="s">
        <v>21</v>
      </c>
      <c r="C55" s="12"/>
      <c r="D55" s="12"/>
    </row>
    <row r="56" ht="17.45" customHeight="1" spans="1:4">
      <c r="A56" s="13"/>
      <c r="B56" s="5"/>
      <c r="C56" s="12"/>
      <c r="D56" s="12"/>
    </row>
    <row r="57" ht="17.45" customHeight="1" spans="1:4">
      <c r="A57" s="13"/>
      <c r="B57" s="5"/>
      <c r="C57" s="12"/>
      <c r="D57" s="12"/>
    </row>
    <row r="58" ht="17.45" customHeight="1" spans="1:4">
      <c r="A58" s="13"/>
      <c r="B58" s="5"/>
      <c r="C58" s="12"/>
      <c r="D58" s="12"/>
    </row>
    <row r="59" ht="17.45" customHeight="1" spans="1:4">
      <c r="A59" s="13"/>
      <c r="B59" s="5"/>
      <c r="C59" s="12"/>
      <c r="D59" s="12"/>
    </row>
    <row r="60" ht="24" customHeight="1" spans="1:4">
      <c r="A60" s="3" t="s">
        <v>1</v>
      </c>
      <c r="B60" s="3" t="s">
        <v>2</v>
      </c>
      <c r="C60" s="3" t="s">
        <v>3</v>
      </c>
      <c r="D60" s="3" t="s">
        <v>4</v>
      </c>
    </row>
    <row r="61" ht="17.45" customHeight="1" spans="1:4">
      <c r="A61" s="14" t="s">
        <v>23</v>
      </c>
      <c r="B61" s="4" t="str">
        <f>_xlfn.DISPIMG("ID_9161A1BE9CE14F52A57389C1462EC0D3",1)</f>
        <v>=DISPIMG("ID_9161A1BE9CE14F52A57389C1462EC0D3",1)</v>
      </c>
      <c r="C61" s="12"/>
      <c r="D61" s="12"/>
    </row>
    <row r="62" ht="17.45" customHeight="1" spans="1:4">
      <c r="A62" s="13"/>
      <c r="B62" s="4"/>
      <c r="C62" s="12"/>
      <c r="D62" s="12"/>
    </row>
    <row r="63" ht="17.45" customHeight="1" spans="1:4">
      <c r="A63" s="13"/>
      <c r="B63" s="4"/>
      <c r="C63" s="12"/>
      <c r="D63" s="12"/>
    </row>
    <row r="64" ht="17.45" customHeight="1" spans="1:4">
      <c r="A64" s="13"/>
      <c r="B64" s="4"/>
      <c r="C64" s="12"/>
      <c r="D64" s="12"/>
    </row>
    <row r="65" ht="17.45" customHeight="1" spans="1:4">
      <c r="A65" s="13"/>
      <c r="B65" s="4"/>
      <c r="C65" s="12"/>
      <c r="D65" s="12"/>
    </row>
    <row r="66" ht="17.45" customHeight="1" spans="1:4">
      <c r="A66" s="13"/>
      <c r="B66" s="4"/>
      <c r="C66" s="12" t="s">
        <v>24</v>
      </c>
      <c r="D66" s="4"/>
    </row>
    <row r="67" ht="17.45" customHeight="1" spans="1:4">
      <c r="A67" s="13"/>
      <c r="B67" s="4"/>
      <c r="C67" s="12" t="s">
        <v>25</v>
      </c>
      <c r="D67" s="4"/>
    </row>
    <row r="68" ht="17.45" customHeight="1" spans="1:4">
      <c r="A68" s="13"/>
      <c r="B68" s="4"/>
      <c r="C68" s="12" t="s">
        <v>10</v>
      </c>
      <c r="D68" s="4"/>
    </row>
    <row r="69" ht="17.45" customHeight="1" spans="1:4">
      <c r="A69" s="13"/>
      <c r="B69" s="4"/>
      <c r="C69" s="12"/>
      <c r="D69" s="4"/>
    </row>
    <row r="70" ht="17.45" customHeight="1" spans="1:4">
      <c r="A70" s="13"/>
      <c r="B70" s="7" t="s">
        <v>26</v>
      </c>
      <c r="C70" s="12"/>
      <c r="D70" s="4"/>
    </row>
    <row r="71" ht="17.45" customHeight="1" spans="1:4">
      <c r="A71" s="13"/>
      <c r="B71" s="5"/>
      <c r="C71" s="12"/>
      <c r="D71" s="4"/>
    </row>
    <row r="72" ht="17.45" customHeight="1" spans="1:4">
      <c r="A72" s="13"/>
      <c r="B72" s="5"/>
      <c r="C72" s="12"/>
      <c r="D72" s="4"/>
    </row>
    <row r="73" ht="24" customHeight="1" spans="1:4">
      <c r="A73" s="3" t="s">
        <v>1</v>
      </c>
      <c r="B73" s="3" t="s">
        <v>2</v>
      </c>
      <c r="C73" s="3" t="s">
        <v>3</v>
      </c>
      <c r="D73" s="3" t="s">
        <v>4</v>
      </c>
    </row>
    <row r="74" ht="17.45" customHeight="1" spans="1:4">
      <c r="A74" s="14" t="s">
        <v>27</v>
      </c>
      <c r="B74" s="4" t="str">
        <f>_xlfn.DISPIMG("ID_E487847F84BD437283C4AD8750916B0A",1)</f>
        <v>=DISPIMG("ID_E487847F84BD437283C4AD8750916B0A",1)</v>
      </c>
      <c r="C74" s="12" t="s">
        <v>28</v>
      </c>
      <c r="D74" s="4"/>
    </row>
    <row r="75" ht="17.45" customHeight="1" spans="1:4">
      <c r="A75" s="13"/>
      <c r="B75" s="4"/>
      <c r="C75" s="12" t="s">
        <v>29</v>
      </c>
      <c r="D75" s="4"/>
    </row>
    <row r="76" ht="17.45" customHeight="1" spans="1:4">
      <c r="A76" s="13"/>
      <c r="B76" s="4"/>
      <c r="C76" s="12" t="s">
        <v>30</v>
      </c>
      <c r="D76" s="4"/>
    </row>
    <row r="77" ht="17.45" customHeight="1" spans="1:4">
      <c r="A77" s="13"/>
      <c r="B77" s="4"/>
      <c r="C77" s="12" t="s">
        <v>31</v>
      </c>
      <c r="D77" s="4"/>
    </row>
    <row r="78" ht="17.45" customHeight="1" spans="1:4">
      <c r="A78" s="13"/>
      <c r="B78" s="4"/>
      <c r="C78" s="12" t="s">
        <v>10</v>
      </c>
      <c r="D78" s="4"/>
    </row>
    <row r="79" ht="17.45" customHeight="1" spans="1:4">
      <c r="A79" s="13"/>
      <c r="B79" s="4"/>
      <c r="C79" s="12"/>
      <c r="D79" s="4"/>
    </row>
    <row r="80" ht="17.45" customHeight="1" spans="1:4">
      <c r="A80" s="13"/>
      <c r="B80" s="4"/>
      <c r="C80" s="12"/>
      <c r="D80" s="4"/>
    </row>
    <row r="81" ht="17.45" customHeight="1" spans="1:4">
      <c r="A81" s="13"/>
      <c r="B81" s="4"/>
      <c r="C81" s="12"/>
      <c r="D81" s="4"/>
    </row>
    <row r="82" ht="17.45" customHeight="1" spans="1:4">
      <c r="A82" s="13"/>
      <c r="B82" s="4"/>
      <c r="C82" s="12"/>
      <c r="D82" s="4"/>
    </row>
    <row r="83" ht="17.45" customHeight="1" spans="1:4">
      <c r="A83" s="13"/>
      <c r="B83" s="4"/>
      <c r="C83" s="12"/>
      <c r="D83" s="4"/>
    </row>
    <row r="84" ht="17.45" customHeight="1" spans="1:4">
      <c r="A84" s="13"/>
      <c r="B84" s="7" t="s">
        <v>32</v>
      </c>
      <c r="C84" s="12"/>
      <c r="D84" s="4"/>
    </row>
    <row r="85" ht="17.45" customHeight="1" spans="1:4">
      <c r="A85" s="13"/>
      <c r="B85" s="5"/>
      <c r="C85" s="12"/>
      <c r="D85" s="4"/>
    </row>
    <row r="86" ht="17.45" customHeight="1" spans="1:4">
      <c r="A86" s="13"/>
      <c r="B86" s="5"/>
      <c r="C86" s="12"/>
      <c r="D86" s="4"/>
    </row>
    <row r="87" ht="17.45" customHeight="1" spans="1:4">
      <c r="A87" s="13"/>
      <c r="B87" s="5"/>
      <c r="C87" s="12"/>
      <c r="D87" s="4"/>
    </row>
    <row r="88" ht="17.45" customHeight="1" spans="1:4">
      <c r="A88" s="13"/>
      <c r="B88" s="5"/>
      <c r="C88" s="12"/>
      <c r="D88" s="4"/>
    </row>
    <row r="89" ht="24" customHeight="1" spans="1:4">
      <c r="A89" s="3" t="s">
        <v>1</v>
      </c>
      <c r="B89" s="3" t="s">
        <v>2</v>
      </c>
      <c r="C89" s="3" t="s">
        <v>3</v>
      </c>
      <c r="D89" s="3" t="s">
        <v>4</v>
      </c>
    </row>
    <row r="90" ht="17.45" customHeight="1" spans="1:4">
      <c r="A90" s="14" t="s">
        <v>33</v>
      </c>
      <c r="B90" s="4" t="str">
        <f>_xlfn.DISPIMG("ID_CDAECEEABA184253BAF83072AF18F9D2",1)</f>
        <v>=DISPIMG("ID_CDAECEEABA184253BAF83072AF18F9D2",1)</v>
      </c>
      <c r="C90" s="12" t="s">
        <v>34</v>
      </c>
      <c r="D90" s="4"/>
    </row>
    <row r="91" ht="17.45" customHeight="1" spans="1:4">
      <c r="A91" s="13"/>
      <c r="B91" s="4"/>
      <c r="C91" s="12" t="s">
        <v>35</v>
      </c>
      <c r="D91" s="4"/>
    </row>
    <row r="92" ht="17.45" customHeight="1" spans="1:4">
      <c r="A92" s="13"/>
      <c r="B92" s="4"/>
      <c r="C92" s="12" t="s">
        <v>36</v>
      </c>
      <c r="D92" s="4"/>
    </row>
    <row r="93" ht="17.45" customHeight="1" spans="1:4">
      <c r="A93" s="13"/>
      <c r="B93" s="4"/>
      <c r="C93" s="12" t="s">
        <v>37</v>
      </c>
      <c r="D93" s="4"/>
    </row>
    <row r="94" ht="17.45" customHeight="1" spans="1:4">
      <c r="A94" s="13"/>
      <c r="B94" s="4"/>
      <c r="C94" s="12" t="s">
        <v>38</v>
      </c>
      <c r="D94" s="4"/>
    </row>
    <row r="95" ht="17.45" customHeight="1" spans="1:4">
      <c r="A95" s="13"/>
      <c r="B95" s="4"/>
      <c r="C95" s="12" t="s">
        <v>39</v>
      </c>
      <c r="D95" s="4"/>
    </row>
    <row r="96" ht="17.45" customHeight="1" spans="1:4">
      <c r="A96" s="13"/>
      <c r="B96" s="4"/>
      <c r="C96" s="12" t="s">
        <v>40</v>
      </c>
      <c r="D96" s="4"/>
    </row>
    <row r="97" ht="17.45" customHeight="1" spans="1:4">
      <c r="A97" s="13"/>
      <c r="B97" s="4"/>
      <c r="C97" s="12" t="s">
        <v>41</v>
      </c>
      <c r="D97" s="4"/>
    </row>
    <row r="98" ht="17.45" customHeight="1" spans="1:4">
      <c r="A98" s="13"/>
      <c r="B98" s="4"/>
      <c r="C98" s="12" t="s">
        <v>42</v>
      </c>
      <c r="D98" s="4"/>
    </row>
    <row r="99" ht="17.45" customHeight="1" spans="1:4">
      <c r="A99" s="13"/>
      <c r="B99" s="4"/>
      <c r="C99" s="12" t="s">
        <v>43</v>
      </c>
      <c r="D99" s="4"/>
    </row>
    <row r="100" ht="17.45" customHeight="1" spans="1:4">
      <c r="A100" s="13"/>
      <c r="B100" s="4"/>
      <c r="C100" s="12" t="s">
        <v>10</v>
      </c>
      <c r="D100" s="4"/>
    </row>
    <row r="101" ht="17.45" customHeight="1" spans="1:4">
      <c r="A101" s="13"/>
      <c r="B101" s="4"/>
      <c r="C101" s="12"/>
      <c r="D101" s="4"/>
    </row>
    <row r="102" ht="17.45" customHeight="1" spans="1:4">
      <c r="A102" s="13"/>
      <c r="B102" s="15" t="s">
        <v>44</v>
      </c>
      <c r="C102" s="12"/>
      <c r="D102" s="4"/>
    </row>
    <row r="103" ht="17.45" customHeight="1" spans="1:4">
      <c r="A103" s="13"/>
      <c r="B103" s="16"/>
      <c r="C103" s="12"/>
      <c r="D103" s="4"/>
    </row>
    <row r="104" ht="17.45" customHeight="1" spans="1:4">
      <c r="A104" s="13"/>
      <c r="B104" s="16"/>
      <c r="C104" s="12"/>
      <c r="D104" s="4"/>
    </row>
    <row r="105" ht="17.45" customHeight="1" spans="1:4">
      <c r="A105" s="13"/>
      <c r="B105" s="16"/>
      <c r="C105" s="12"/>
      <c r="D105" s="4"/>
    </row>
    <row r="106" ht="24" customHeight="1" spans="1:4">
      <c r="A106" s="3" t="s">
        <v>1</v>
      </c>
      <c r="B106" s="3" t="s">
        <v>2</v>
      </c>
      <c r="C106" s="3" t="s">
        <v>3</v>
      </c>
      <c r="D106" s="3" t="s">
        <v>4</v>
      </c>
    </row>
    <row r="107" ht="17.45" customHeight="1" spans="1:4">
      <c r="A107" s="14" t="s">
        <v>45</v>
      </c>
      <c r="B107" s="4" t="str">
        <f>_xlfn.DISPIMG("ID_F3003D133DD0400691B59D05B3FEE118",1)</f>
        <v>=DISPIMG("ID_F3003D133DD0400691B59D05B3FEE118",1)</v>
      </c>
      <c r="C107" s="12" t="s">
        <v>17</v>
      </c>
      <c r="D107" s="4"/>
    </row>
    <row r="108" ht="17.45" customHeight="1" spans="1:4">
      <c r="A108" s="13"/>
      <c r="B108" s="4"/>
      <c r="C108" s="12" t="s">
        <v>46</v>
      </c>
      <c r="D108" s="4"/>
    </row>
    <row r="109" ht="17.45" customHeight="1" spans="1:4">
      <c r="A109" s="13"/>
      <c r="B109" s="4"/>
      <c r="C109" s="12" t="s">
        <v>10</v>
      </c>
      <c r="D109" s="4"/>
    </row>
    <row r="110" ht="17.45" customHeight="1" spans="1:4">
      <c r="A110" s="13"/>
      <c r="B110" s="4"/>
      <c r="C110" s="12"/>
      <c r="D110" s="4"/>
    </row>
    <row r="111" ht="17.45" customHeight="1" spans="1:4">
      <c r="A111" s="13"/>
      <c r="B111" s="4"/>
      <c r="C111" s="12"/>
      <c r="D111" s="4"/>
    </row>
    <row r="112" ht="17.45" customHeight="1" spans="1:4">
      <c r="A112" s="13"/>
      <c r="B112" s="4"/>
      <c r="C112" s="12"/>
      <c r="D112" s="4"/>
    </row>
    <row r="113" ht="17.45" customHeight="1" spans="1:4">
      <c r="A113" s="13"/>
      <c r="B113" s="7" t="s">
        <v>47</v>
      </c>
      <c r="C113" s="12"/>
      <c r="D113" s="4"/>
    </row>
    <row r="114" ht="17.45" customHeight="1" spans="1:4">
      <c r="A114" s="13"/>
      <c r="B114" s="5"/>
      <c r="C114" s="12"/>
      <c r="D114" s="4"/>
    </row>
    <row r="115" ht="17.45" customHeight="1" spans="1:4">
      <c r="A115" s="13"/>
      <c r="B115" s="5"/>
      <c r="C115" s="12"/>
      <c r="D115" s="4"/>
    </row>
    <row r="116" ht="17.45" customHeight="1" spans="1:4">
      <c r="A116" s="13"/>
      <c r="B116" s="5"/>
      <c r="C116" s="12"/>
      <c r="D116" s="4"/>
    </row>
    <row r="117" ht="17.45" customHeight="1" spans="1:4">
      <c r="A117" s="13"/>
      <c r="B117" s="5"/>
      <c r="C117" s="12"/>
      <c r="D117" s="4"/>
    </row>
    <row r="118" ht="24" customHeight="1" spans="1:4">
      <c r="A118" s="3" t="s">
        <v>1</v>
      </c>
      <c r="B118" s="3" t="s">
        <v>2</v>
      </c>
      <c r="C118" s="3" t="s">
        <v>3</v>
      </c>
      <c r="D118" s="3" t="s">
        <v>4</v>
      </c>
    </row>
    <row r="119" ht="17.45" customHeight="1" spans="1:4">
      <c r="A119" s="14" t="s">
        <v>48</v>
      </c>
      <c r="B119" s="4" t="str">
        <f>_xlfn.DISPIMG("ID_4E7D55085E24411C8BB0F87A113FAFFF",1)</f>
        <v>=DISPIMG("ID_4E7D55085E24411C8BB0F87A113FAFFF",1)</v>
      </c>
      <c r="C119" s="12" t="s">
        <v>49</v>
      </c>
      <c r="D119" s="4"/>
    </row>
    <row r="120" ht="17.45" customHeight="1" spans="1:4">
      <c r="A120" s="13"/>
      <c r="B120" s="4"/>
      <c r="C120" s="12" t="s">
        <v>10</v>
      </c>
      <c r="D120" s="4"/>
    </row>
    <row r="121" ht="17.45" customHeight="1" spans="1:4">
      <c r="A121" s="13"/>
      <c r="B121" s="4"/>
      <c r="C121" s="12"/>
      <c r="D121" s="4"/>
    </row>
    <row r="122" ht="17.45" customHeight="1" spans="1:4">
      <c r="A122" s="13"/>
      <c r="B122" s="4"/>
      <c r="C122" s="12"/>
      <c r="D122" s="4"/>
    </row>
    <row r="123" ht="17.45" customHeight="1" spans="1:4">
      <c r="A123" s="13"/>
      <c r="B123" s="4"/>
      <c r="C123" s="12"/>
      <c r="D123" s="4"/>
    </row>
    <row r="124" ht="17.45" customHeight="1" spans="1:4">
      <c r="A124" s="13"/>
      <c r="B124" s="4"/>
      <c r="C124" s="12"/>
      <c r="D124" s="4"/>
    </row>
    <row r="125" ht="17.45" customHeight="1" spans="1:4">
      <c r="A125" s="13"/>
      <c r="B125" s="4"/>
      <c r="C125" s="12"/>
      <c r="D125" s="4"/>
    </row>
    <row r="126" ht="17.45" customHeight="1" spans="1:4">
      <c r="A126" s="13"/>
      <c r="B126" s="4"/>
      <c r="C126" s="12"/>
      <c r="D126" s="4"/>
    </row>
    <row r="127" ht="17.45" customHeight="1" spans="1:4">
      <c r="A127" s="13"/>
      <c r="B127" s="4"/>
      <c r="C127" s="12"/>
      <c r="D127" s="4"/>
    </row>
    <row r="128" ht="17.45" customHeight="1" spans="1:4">
      <c r="A128" s="13"/>
      <c r="B128" s="4"/>
      <c r="C128" s="12"/>
      <c r="D128" s="4"/>
    </row>
    <row r="129" ht="17.45" customHeight="1" spans="1:4">
      <c r="A129" s="13"/>
      <c r="B129" s="4"/>
      <c r="C129" s="12"/>
      <c r="D129" s="4"/>
    </row>
    <row r="130" ht="17.45" customHeight="1" spans="1:4">
      <c r="A130" s="13"/>
      <c r="B130" s="7" t="s">
        <v>50</v>
      </c>
      <c r="C130" s="12"/>
      <c r="D130" s="4"/>
    </row>
    <row r="131" ht="17.45" customHeight="1" spans="1:4">
      <c r="A131" s="13"/>
      <c r="B131" s="5"/>
      <c r="C131" s="12"/>
      <c r="D131" s="4"/>
    </row>
    <row r="132" ht="24" customHeight="1" spans="1:4">
      <c r="A132" s="3" t="s">
        <v>1</v>
      </c>
      <c r="B132" s="3" t="s">
        <v>2</v>
      </c>
      <c r="C132" s="3" t="s">
        <v>3</v>
      </c>
      <c r="D132" s="3" t="s">
        <v>4</v>
      </c>
    </row>
    <row r="133" ht="17.45" customHeight="1" spans="1:4">
      <c r="A133" s="14" t="s">
        <v>51</v>
      </c>
      <c r="B133" s="4" t="str">
        <f>_xlfn.DISPIMG("ID_B55054738D624F2C86E588D012D2B8C2",1)</f>
        <v>=DISPIMG("ID_B55054738D624F2C86E588D012D2B8C2",1)</v>
      </c>
      <c r="C133" s="12" t="s">
        <v>17</v>
      </c>
      <c r="D133" s="4"/>
    </row>
    <row r="134" ht="17.45" customHeight="1" spans="1:4">
      <c r="A134" s="13"/>
      <c r="B134" s="4"/>
      <c r="C134" s="12" t="s">
        <v>52</v>
      </c>
      <c r="D134" s="4"/>
    </row>
    <row r="135" ht="17.45" customHeight="1" spans="1:4">
      <c r="A135" s="13"/>
      <c r="B135" s="4"/>
      <c r="C135" s="12" t="s">
        <v>53</v>
      </c>
      <c r="D135" s="4"/>
    </row>
    <row r="136" ht="17.45" customHeight="1" spans="1:4">
      <c r="A136" s="13"/>
      <c r="B136" s="4"/>
      <c r="C136" s="12" t="s">
        <v>54</v>
      </c>
      <c r="D136" s="4"/>
    </row>
    <row r="137" ht="17.45" customHeight="1" spans="1:4">
      <c r="A137" s="13"/>
      <c r="B137" s="4"/>
      <c r="C137" s="12" t="s">
        <v>55</v>
      </c>
      <c r="D137" s="4"/>
    </row>
    <row r="138" ht="17.45" customHeight="1" spans="1:4">
      <c r="A138" s="13"/>
      <c r="B138" s="4"/>
      <c r="C138" s="12" t="s">
        <v>56</v>
      </c>
      <c r="D138" s="4"/>
    </row>
    <row r="139" ht="17.45" customHeight="1" spans="1:4">
      <c r="A139" s="13"/>
      <c r="B139" s="4"/>
      <c r="C139" s="12" t="s">
        <v>57</v>
      </c>
      <c r="D139" s="4"/>
    </row>
    <row r="140" ht="17.45" customHeight="1" spans="1:4">
      <c r="A140" s="13"/>
      <c r="B140" s="4"/>
      <c r="C140" s="12" t="s">
        <v>10</v>
      </c>
      <c r="D140" s="4"/>
    </row>
    <row r="141" ht="17.45" customHeight="1" spans="1:4">
      <c r="A141" s="13"/>
      <c r="B141" s="4"/>
      <c r="C141" s="12"/>
      <c r="D141" s="4"/>
    </row>
    <row r="142" ht="17.45" customHeight="1" spans="1:4">
      <c r="A142" s="13"/>
      <c r="B142" s="4"/>
      <c r="C142" s="12"/>
      <c r="D142" s="4"/>
    </row>
    <row r="143" ht="17.45" customHeight="1" spans="1:4">
      <c r="A143" s="13"/>
      <c r="B143" s="4"/>
      <c r="C143" s="12"/>
      <c r="D143" s="4"/>
    </row>
    <row r="144" ht="17.45" customHeight="1" spans="1:4">
      <c r="A144" s="13"/>
      <c r="B144" s="7" t="s">
        <v>58</v>
      </c>
      <c r="C144" s="12"/>
      <c r="D144" s="4"/>
    </row>
    <row r="145" ht="17.45" customHeight="1" spans="1:4">
      <c r="A145" s="13"/>
      <c r="B145" s="5"/>
      <c r="C145" s="12"/>
      <c r="D145" s="4"/>
    </row>
    <row r="146" ht="17.45" customHeight="1" spans="1:4">
      <c r="A146" s="13"/>
      <c r="B146" s="5"/>
      <c r="C146" s="12"/>
      <c r="D146" s="4"/>
    </row>
    <row r="147" ht="24" customHeight="1" spans="1:4">
      <c r="A147" s="3" t="s">
        <v>1</v>
      </c>
      <c r="B147" s="3" t="s">
        <v>2</v>
      </c>
      <c r="C147" s="3" t="s">
        <v>3</v>
      </c>
      <c r="D147" s="3" t="s">
        <v>4</v>
      </c>
    </row>
    <row r="148" ht="17.45" customHeight="1" spans="1:4">
      <c r="A148" s="14" t="s">
        <v>59</v>
      </c>
      <c r="B148" s="4" t="str">
        <f>_xlfn.DISPIMG("ID_C5489A8E283B4448A6B3F031CFFA20C4",1)</f>
        <v>=DISPIMG("ID_C5489A8E283B4448A6B3F031CFFA20C4",1)</v>
      </c>
      <c r="C148" s="12"/>
      <c r="D148" s="4"/>
    </row>
    <row r="149" ht="17.45" customHeight="1" spans="1:4">
      <c r="A149" s="13"/>
      <c r="B149" s="4"/>
      <c r="C149" s="12" t="s">
        <v>60</v>
      </c>
      <c r="D149" s="4"/>
    </row>
    <row r="150" ht="17.45" customHeight="1" spans="1:4">
      <c r="A150" s="13"/>
      <c r="B150" s="4"/>
      <c r="C150" s="12" t="s">
        <v>61</v>
      </c>
      <c r="D150" s="4"/>
    </row>
    <row r="151" ht="17.45" customHeight="1" spans="1:4">
      <c r="A151" s="13"/>
      <c r="B151" s="4"/>
      <c r="C151" s="12" t="s">
        <v>62</v>
      </c>
      <c r="D151" s="4"/>
    </row>
    <row r="152" ht="17.45" customHeight="1" spans="1:4">
      <c r="A152" s="13"/>
      <c r="B152" s="4"/>
      <c r="C152" s="12" t="s">
        <v>63</v>
      </c>
      <c r="D152" s="4"/>
    </row>
    <row r="153" ht="17.45" customHeight="1" spans="1:4">
      <c r="A153" s="13"/>
      <c r="B153" s="4"/>
      <c r="C153" s="12" t="s">
        <v>64</v>
      </c>
      <c r="D153" s="4"/>
    </row>
    <row r="154" ht="17.45" customHeight="1" spans="1:4">
      <c r="A154" s="13"/>
      <c r="B154" s="4"/>
      <c r="C154" s="12" t="s">
        <v>10</v>
      </c>
      <c r="D154" s="4"/>
    </row>
    <row r="155" ht="17.45" customHeight="1" spans="1:4">
      <c r="A155" s="13"/>
      <c r="B155" s="4"/>
      <c r="C155" s="12"/>
      <c r="D155" s="4"/>
    </row>
    <row r="156" ht="17.45" customHeight="1" spans="1:4">
      <c r="A156" s="13"/>
      <c r="B156" s="4"/>
      <c r="C156" s="12"/>
      <c r="D156" s="4"/>
    </row>
    <row r="157" ht="17.45" customHeight="1" spans="1:4">
      <c r="A157" s="13"/>
      <c r="B157" s="4"/>
      <c r="C157" s="12"/>
      <c r="D157" s="4"/>
    </row>
    <row r="158" ht="17.45" customHeight="1" spans="1:4">
      <c r="A158" s="13"/>
      <c r="B158" s="4"/>
      <c r="C158" s="12"/>
      <c r="D158" s="4"/>
    </row>
    <row r="159" ht="17.45" customHeight="1" spans="1:4">
      <c r="A159" s="13"/>
      <c r="B159" s="7" t="s">
        <v>65</v>
      </c>
      <c r="C159" s="12"/>
      <c r="D159" s="4"/>
    </row>
    <row r="160" ht="17.45" customHeight="1" spans="1:4">
      <c r="A160" s="13"/>
      <c r="B160" s="5"/>
      <c r="C160" s="12"/>
      <c r="D160" s="4"/>
    </row>
    <row r="161" ht="17.45" customHeight="1" spans="1:4">
      <c r="A161" s="13"/>
      <c r="B161" s="5"/>
      <c r="C161" s="12"/>
      <c r="D161" s="4"/>
    </row>
    <row r="162" ht="17.45" customHeight="1" spans="1:4">
      <c r="A162" s="13"/>
      <c r="B162" s="5"/>
      <c r="C162" s="12"/>
      <c r="D162" s="4"/>
    </row>
    <row r="163" ht="17.45" customHeight="1" spans="1:4">
      <c r="A163" s="13"/>
      <c r="B163" s="5"/>
      <c r="C163" s="12"/>
      <c r="D163" s="4"/>
    </row>
    <row r="164" ht="24" customHeight="1" spans="1:4">
      <c r="A164" s="3" t="s">
        <v>1</v>
      </c>
      <c r="B164" s="3" t="s">
        <v>2</v>
      </c>
      <c r="C164" s="3" t="s">
        <v>3</v>
      </c>
      <c r="D164" s="3" t="s">
        <v>4</v>
      </c>
    </row>
    <row r="165" ht="17.45" customHeight="1" spans="1:4">
      <c r="A165" s="14" t="s">
        <v>66</v>
      </c>
      <c r="B165" s="4" t="str">
        <f>_xlfn.DISPIMG("ID_41DB54BF3EC04E0EACD181B31B307903",1)</f>
        <v>=DISPIMG("ID_41DB54BF3EC04E0EACD181B31B307903",1)</v>
      </c>
      <c r="C165" s="12" t="s">
        <v>67</v>
      </c>
      <c r="D165" s="4"/>
    </row>
    <row r="166" ht="17.45" customHeight="1" spans="1:4">
      <c r="A166" s="13"/>
      <c r="B166" s="4"/>
      <c r="C166" s="12" t="s">
        <v>68</v>
      </c>
      <c r="D166" s="4"/>
    </row>
    <row r="167" ht="17.45" customHeight="1" spans="1:4">
      <c r="A167" s="13"/>
      <c r="B167" s="4"/>
      <c r="C167" s="12" t="s">
        <v>69</v>
      </c>
      <c r="D167" s="4"/>
    </row>
    <row r="168" ht="17.45" customHeight="1" spans="1:4">
      <c r="A168" s="13"/>
      <c r="B168" s="4"/>
      <c r="C168" s="12" t="s">
        <v>10</v>
      </c>
      <c r="D168" s="4"/>
    </row>
    <row r="169" ht="17.45" customHeight="1" spans="1:4">
      <c r="A169" s="13"/>
      <c r="B169" s="4"/>
      <c r="C169" s="12"/>
      <c r="D169" s="4"/>
    </row>
    <row r="170" ht="17.45" customHeight="1" spans="1:4">
      <c r="A170" s="13"/>
      <c r="B170" s="4"/>
      <c r="C170" s="12"/>
      <c r="D170" s="4"/>
    </row>
    <row r="171" ht="17.45" customHeight="1" spans="1:4">
      <c r="A171" s="13"/>
      <c r="B171" s="4"/>
      <c r="C171" s="12"/>
      <c r="D171" s="4"/>
    </row>
    <row r="172" ht="17.45" customHeight="1" spans="1:4">
      <c r="A172" s="13"/>
      <c r="B172" s="4"/>
      <c r="C172" s="12"/>
      <c r="D172" s="4"/>
    </row>
    <row r="173" ht="17.45" customHeight="1" spans="1:4">
      <c r="A173" s="13"/>
      <c r="B173" s="17" t="s">
        <v>70</v>
      </c>
      <c r="C173" s="12"/>
      <c r="D173" s="4"/>
    </row>
    <row r="174" ht="17.45" customHeight="1" spans="1:4">
      <c r="A174" s="13"/>
      <c r="B174" s="17"/>
      <c r="C174" s="12"/>
      <c r="D174" s="4"/>
    </row>
    <row r="175" ht="17.45" customHeight="1" spans="1:4">
      <c r="A175" s="13"/>
      <c r="B175" s="17"/>
      <c r="C175" s="12"/>
      <c r="D175" s="4"/>
    </row>
    <row r="176" ht="24" customHeight="1" spans="1:4">
      <c r="A176" s="3" t="s">
        <v>1</v>
      </c>
      <c r="B176" s="3" t="s">
        <v>2</v>
      </c>
      <c r="C176" s="3" t="s">
        <v>3</v>
      </c>
      <c r="D176" s="3" t="s">
        <v>4</v>
      </c>
    </row>
    <row r="177" ht="17.45" customHeight="1" spans="1:4">
      <c r="A177" s="14" t="s">
        <v>71</v>
      </c>
      <c r="B177" s="4" t="str">
        <f>_xlfn.DISPIMG("ID_32F7296491B945D8A9B510D3BD9D2355",1)</f>
        <v>=DISPIMG("ID_32F7296491B945D8A9B510D3BD9D2355",1)</v>
      </c>
      <c r="C177" s="12" t="s">
        <v>72</v>
      </c>
      <c r="D177" s="4"/>
    </row>
    <row r="178" ht="17.45" customHeight="1" spans="1:4">
      <c r="A178" s="13"/>
      <c r="B178" s="4"/>
      <c r="C178" s="12" t="s">
        <v>73</v>
      </c>
      <c r="D178" s="4"/>
    </row>
    <row r="179" ht="17.45" customHeight="1" spans="1:4">
      <c r="A179" s="13"/>
      <c r="B179" s="4"/>
      <c r="C179" s="12" t="s">
        <v>74</v>
      </c>
      <c r="D179" s="4"/>
    </row>
    <row r="180" ht="17.45" customHeight="1" spans="1:4">
      <c r="A180" s="13"/>
      <c r="B180" s="4"/>
      <c r="C180" s="12" t="s">
        <v>75</v>
      </c>
      <c r="D180" s="4"/>
    </row>
    <row r="181" ht="17.45" customHeight="1" spans="1:4">
      <c r="A181" s="13"/>
      <c r="B181" s="4"/>
      <c r="C181" s="12" t="s">
        <v>76</v>
      </c>
      <c r="D181" s="4"/>
    </row>
    <row r="182" ht="17.45" customHeight="1" spans="1:4">
      <c r="A182" s="13"/>
      <c r="B182" s="4"/>
      <c r="C182" s="12" t="s">
        <v>77</v>
      </c>
      <c r="D182" s="4"/>
    </row>
    <row r="183" ht="17.45" customHeight="1" spans="1:4">
      <c r="A183" s="13"/>
      <c r="B183" s="4"/>
      <c r="C183" s="12" t="s">
        <v>10</v>
      </c>
      <c r="D183" s="4"/>
    </row>
    <row r="184" ht="17.45" customHeight="1" spans="1:4">
      <c r="A184" s="13"/>
      <c r="B184" s="4"/>
      <c r="C184" s="12"/>
      <c r="D184" s="4"/>
    </row>
    <row r="185" ht="17.45" customHeight="1" spans="1:4">
      <c r="A185" s="13"/>
      <c r="B185" s="4"/>
      <c r="C185" s="12"/>
      <c r="D185" s="4"/>
    </row>
    <row r="186" ht="17.45" customHeight="1" spans="1:4">
      <c r="A186" s="13"/>
      <c r="B186" s="4"/>
      <c r="C186" s="12"/>
      <c r="D186" s="4"/>
    </row>
    <row r="187" ht="17.45" customHeight="1" spans="1:4">
      <c r="A187" s="13"/>
      <c r="B187" s="7" t="s">
        <v>78</v>
      </c>
      <c r="C187" s="12"/>
      <c r="D187" s="4"/>
    </row>
    <row r="188" ht="17.45" customHeight="1" spans="1:4">
      <c r="A188" s="13"/>
      <c r="B188" s="5"/>
      <c r="C188" s="12"/>
      <c r="D188" s="4"/>
    </row>
    <row r="189" ht="17.45" customHeight="1" spans="1:4">
      <c r="A189" s="13"/>
      <c r="B189" s="5"/>
      <c r="C189" s="12"/>
      <c r="D189" s="4"/>
    </row>
    <row r="190" ht="17.45" customHeight="1" spans="1:4">
      <c r="A190" s="13"/>
      <c r="B190" s="5"/>
      <c r="C190" s="12"/>
      <c r="D190" s="4"/>
    </row>
    <row r="191" ht="17.45" customHeight="1" spans="1:4">
      <c r="A191" s="13"/>
      <c r="B191" s="5"/>
      <c r="C191" s="12"/>
      <c r="D191" s="4"/>
    </row>
    <row r="192" ht="24" customHeight="1" spans="1:4">
      <c r="A192" s="3" t="s">
        <v>1</v>
      </c>
      <c r="B192" s="3" t="s">
        <v>2</v>
      </c>
      <c r="C192" s="3" t="s">
        <v>3</v>
      </c>
      <c r="D192" s="3" t="s">
        <v>4</v>
      </c>
    </row>
    <row r="193" customHeight="1" spans="1:4">
      <c r="A193" s="4" t="s">
        <v>79</v>
      </c>
      <c r="B193" s="4" t="str">
        <f>_xlfn.DISPIMG("ID_0A5026F8E45D40D69C976F2CFBE9B65E",1)</f>
        <v>=DISPIMG("ID_0A5026F8E45D40D69C976F2CFBE9B65E",1)</v>
      </c>
      <c r="C193" s="12" t="s">
        <v>80</v>
      </c>
      <c r="D193" s="4"/>
    </row>
    <row r="194" customHeight="1" spans="1:4">
      <c r="A194" s="4"/>
      <c r="B194" s="4"/>
      <c r="C194" s="12" t="s">
        <v>81</v>
      </c>
      <c r="D194" s="4"/>
    </row>
    <row r="195" customHeight="1" spans="1:4">
      <c r="A195" s="4"/>
      <c r="B195" s="4"/>
      <c r="C195" s="12" t="s">
        <v>82</v>
      </c>
      <c r="D195" s="4"/>
    </row>
    <row r="196" customHeight="1" spans="1:4">
      <c r="A196" s="4"/>
      <c r="B196" s="4"/>
      <c r="C196" s="12" t="s">
        <v>83</v>
      </c>
      <c r="D196" s="4"/>
    </row>
    <row r="197" customHeight="1" spans="1:4">
      <c r="A197" s="4"/>
      <c r="B197" s="4"/>
      <c r="C197" s="12" t="s">
        <v>10</v>
      </c>
      <c r="D197" s="4"/>
    </row>
    <row r="198" customHeight="1" spans="1:4">
      <c r="A198" s="4"/>
      <c r="B198" s="4"/>
      <c r="C198" s="12"/>
      <c r="D198" s="4"/>
    </row>
    <row r="199" customHeight="1" spans="1:4">
      <c r="A199" s="4"/>
      <c r="B199" s="4"/>
      <c r="C199" s="12"/>
      <c r="D199" s="4"/>
    </row>
    <row r="200" customHeight="1" spans="1:4">
      <c r="A200" s="4"/>
      <c r="B200" s="4"/>
      <c r="C200" s="12"/>
      <c r="D200" s="4"/>
    </row>
    <row r="201" customHeight="1" spans="1:4">
      <c r="A201" s="4"/>
      <c r="B201" s="4"/>
      <c r="C201" s="12"/>
      <c r="D201" s="4"/>
    </row>
    <row r="202" customHeight="1" spans="1:4">
      <c r="A202" s="4"/>
      <c r="B202" s="4"/>
      <c r="C202" s="12"/>
      <c r="D202" s="4"/>
    </row>
    <row r="203" customHeight="1" spans="1:4">
      <c r="A203" s="4"/>
      <c r="B203" s="7" t="s">
        <v>84</v>
      </c>
      <c r="C203" s="12"/>
      <c r="D203" s="4"/>
    </row>
    <row r="204" customHeight="1" spans="1:4">
      <c r="A204" s="4"/>
      <c r="B204" s="5"/>
      <c r="C204" s="12"/>
      <c r="D204" s="4"/>
    </row>
    <row r="205" customHeight="1" spans="1:4">
      <c r="A205" s="4"/>
      <c r="B205" s="5"/>
      <c r="C205" s="12"/>
      <c r="D205" s="4"/>
    </row>
    <row r="206" customHeight="1" spans="1:4">
      <c r="A206" s="4"/>
      <c r="B206" s="5"/>
      <c r="C206" s="12"/>
      <c r="D206" s="4"/>
    </row>
    <row r="207" ht="24" customHeight="1" spans="1:4">
      <c r="A207" s="3" t="s">
        <v>1</v>
      </c>
      <c r="B207" s="3" t="s">
        <v>2</v>
      </c>
      <c r="C207" s="3" t="s">
        <v>3</v>
      </c>
      <c r="D207" s="3" t="s">
        <v>4</v>
      </c>
    </row>
    <row r="208" customHeight="1" spans="1:4">
      <c r="A208" s="4" t="s">
        <v>85</v>
      </c>
      <c r="B208" s="4" t="str">
        <f>_xlfn.DISPIMG("ID_262E3EF2A3CB4D3FA392F706EDF202F6",1)</f>
        <v>=DISPIMG("ID_262E3EF2A3CB4D3FA392F706EDF202F6",1)</v>
      </c>
      <c r="C208" s="12" t="s">
        <v>86</v>
      </c>
      <c r="D208" s="4"/>
    </row>
    <row r="209" customHeight="1" spans="1:4">
      <c r="A209" s="4"/>
      <c r="B209" s="4"/>
      <c r="C209" s="12" t="s">
        <v>87</v>
      </c>
      <c r="D209" s="4"/>
    </row>
    <row r="210" customHeight="1" spans="1:4">
      <c r="A210" s="4"/>
      <c r="B210" s="4"/>
      <c r="C210" s="12" t="s">
        <v>88</v>
      </c>
      <c r="D210" s="4"/>
    </row>
    <row r="211" customHeight="1" spans="1:4">
      <c r="A211" s="4"/>
      <c r="B211" s="4"/>
      <c r="C211" s="12" t="s">
        <v>10</v>
      </c>
      <c r="D211" s="4"/>
    </row>
    <row r="212" customHeight="1" spans="1:4">
      <c r="A212" s="4"/>
      <c r="B212" s="4"/>
      <c r="C212" s="12"/>
      <c r="D212" s="4"/>
    </row>
    <row r="213" customHeight="1" spans="1:4">
      <c r="A213" s="4"/>
      <c r="B213" s="4"/>
      <c r="C213" s="12"/>
      <c r="D213" s="4"/>
    </row>
    <row r="214" customHeight="1" spans="1:4">
      <c r="A214" s="4"/>
      <c r="B214" s="4"/>
      <c r="C214" s="12"/>
      <c r="D214" s="4"/>
    </row>
    <row r="215" customHeight="1" spans="1:4">
      <c r="A215" s="4"/>
      <c r="B215" s="4"/>
      <c r="C215" s="12"/>
      <c r="D215" s="4"/>
    </row>
    <row r="216" customHeight="1" spans="1:4">
      <c r="A216" s="4"/>
      <c r="B216" s="4"/>
      <c r="C216" s="12"/>
      <c r="D216" s="4"/>
    </row>
    <row r="217" customHeight="1" spans="1:4">
      <c r="A217" s="4"/>
      <c r="B217" s="4"/>
      <c r="C217" s="12"/>
      <c r="D217" s="4"/>
    </row>
    <row r="218" customHeight="1" spans="1:4">
      <c r="A218" s="4"/>
      <c r="B218" s="5" t="s">
        <v>89</v>
      </c>
      <c r="C218" s="12"/>
      <c r="D218" s="4"/>
    </row>
    <row r="219" customHeight="1" spans="1:4">
      <c r="A219" s="4"/>
      <c r="B219" s="5"/>
      <c r="C219" s="12"/>
      <c r="D219" s="4"/>
    </row>
    <row r="220" customHeight="1" spans="1:4">
      <c r="A220" s="4"/>
      <c r="B220" s="5"/>
      <c r="C220" s="12"/>
      <c r="D220" s="4"/>
    </row>
    <row r="221" customHeight="1" spans="1:4">
      <c r="A221" s="4"/>
      <c r="B221" s="5"/>
      <c r="C221" s="12"/>
      <c r="D221" s="4"/>
    </row>
    <row r="222" customHeight="1" spans="1:4">
      <c r="A222" s="4"/>
      <c r="B222" s="5"/>
      <c r="C222" s="12"/>
      <c r="D222" s="4"/>
    </row>
    <row r="223" customHeight="1" spans="1:4">
      <c r="A223" s="4"/>
      <c r="B223" s="5"/>
      <c r="C223" s="12"/>
      <c r="D223" s="12"/>
    </row>
    <row r="224" ht="24" customHeight="1" spans="1:4">
      <c r="A224" s="3" t="s">
        <v>1</v>
      </c>
      <c r="B224" s="3" t="s">
        <v>2</v>
      </c>
      <c r="C224" s="3" t="s">
        <v>3</v>
      </c>
      <c r="D224" s="3" t="s">
        <v>4</v>
      </c>
    </row>
    <row r="225" customHeight="1" spans="1:4">
      <c r="A225" s="18" t="s">
        <v>90</v>
      </c>
      <c r="B225" s="4" t="str">
        <f>_xlfn.DISPIMG("ID_774D6076015B4F38AC891BC9AE5894C8",1)</f>
        <v>=DISPIMG("ID_774D6076015B4F38AC891BC9AE5894C8",1)</v>
      </c>
      <c r="C225" s="12" t="s">
        <v>91</v>
      </c>
      <c r="D225" s="19"/>
    </row>
    <row r="226" customHeight="1" spans="1:4">
      <c r="A226" s="4"/>
      <c r="B226" s="4"/>
      <c r="C226" s="12" t="s">
        <v>92</v>
      </c>
      <c r="D226" s="20"/>
    </row>
    <row r="227" customHeight="1" spans="1:4">
      <c r="A227" s="4"/>
      <c r="B227" s="4"/>
      <c r="C227" s="12" t="s">
        <v>93</v>
      </c>
      <c r="D227" s="19"/>
    </row>
    <row r="228" customHeight="1" spans="1:4">
      <c r="A228" s="4"/>
      <c r="B228" s="4"/>
      <c r="C228" s="12" t="s">
        <v>94</v>
      </c>
      <c r="D228" s="21"/>
    </row>
    <row r="229" customHeight="1" spans="1:4">
      <c r="A229" s="4"/>
      <c r="B229" s="4"/>
      <c r="C229" s="12" t="s">
        <v>95</v>
      </c>
      <c r="D229" s="20"/>
    </row>
    <row r="230" customHeight="1" spans="1:4">
      <c r="A230" s="4"/>
      <c r="B230" s="4"/>
      <c r="C230" s="12" t="s">
        <v>96</v>
      </c>
      <c r="D230" s="4"/>
    </row>
    <row r="231" customHeight="1" spans="1:4">
      <c r="A231" s="4"/>
      <c r="B231" s="4"/>
      <c r="C231" s="12" t="s">
        <v>10</v>
      </c>
      <c r="D231" s="4"/>
    </row>
    <row r="232" customHeight="1" spans="1:4">
      <c r="A232" s="4"/>
      <c r="B232" s="4"/>
      <c r="C232" s="12" t="s">
        <v>10</v>
      </c>
      <c r="D232" s="4"/>
    </row>
    <row r="233" customHeight="1" spans="1:4">
      <c r="A233" s="4"/>
      <c r="B233" s="4"/>
      <c r="C233" s="12"/>
      <c r="D233" s="12"/>
    </row>
    <row r="234" customHeight="1" spans="1:4">
      <c r="A234" s="4"/>
      <c r="B234" s="4"/>
      <c r="C234" s="12"/>
      <c r="D234" s="12"/>
    </row>
    <row r="235" customHeight="1" spans="1:4">
      <c r="A235" s="4"/>
      <c r="B235" s="4"/>
      <c r="C235" s="12"/>
      <c r="D235" s="12"/>
    </row>
    <row r="236" customHeight="1" spans="1:4">
      <c r="A236" s="4"/>
      <c r="B236" s="4"/>
      <c r="C236" s="12"/>
      <c r="D236" s="12"/>
    </row>
    <row r="237" customHeight="1" spans="1:4">
      <c r="A237" s="4"/>
      <c r="B237" s="4"/>
      <c r="C237" s="12"/>
      <c r="D237" s="12"/>
    </row>
    <row r="238" customHeight="1" spans="1:4">
      <c r="A238" s="4"/>
      <c r="B238" s="7" t="s">
        <v>97</v>
      </c>
      <c r="C238" s="12"/>
      <c r="D238" s="12"/>
    </row>
    <row r="239" customHeight="1" spans="1:4">
      <c r="A239" s="4"/>
      <c r="B239" s="5"/>
      <c r="C239" s="12"/>
      <c r="D239" s="12"/>
    </row>
    <row r="240" customHeight="1" spans="1:4">
      <c r="A240" s="4"/>
      <c r="B240" s="5"/>
      <c r="C240" s="12"/>
      <c r="D240" s="12"/>
    </row>
    <row r="241" ht="24" customHeight="1" spans="1:4">
      <c r="A241" s="3" t="s">
        <v>1</v>
      </c>
      <c r="B241" s="3" t="s">
        <v>2</v>
      </c>
      <c r="C241" s="3" t="s">
        <v>3</v>
      </c>
      <c r="D241" s="3" t="s">
        <v>4</v>
      </c>
    </row>
    <row r="242" customHeight="1" spans="1:4">
      <c r="A242" s="18" t="s">
        <v>98</v>
      </c>
      <c r="B242" s="4" t="str">
        <f>_xlfn.DISPIMG("ID_A38D48D713FF4850B02CE5ACC8799867",1)</f>
        <v>=DISPIMG("ID_A38D48D713FF4850B02CE5ACC8799867",1)</v>
      </c>
      <c r="C242" s="22"/>
      <c r="D242" s="4"/>
    </row>
    <row r="243" customHeight="1" spans="1:4">
      <c r="A243" s="4"/>
      <c r="B243" s="4"/>
      <c r="C243" s="22"/>
      <c r="D243" s="4"/>
    </row>
    <row r="244" customHeight="1" spans="1:4">
      <c r="A244" s="4"/>
      <c r="B244" s="4"/>
      <c r="C244" s="12" t="s">
        <v>99</v>
      </c>
      <c r="D244" s="4"/>
    </row>
    <row r="245" customHeight="1" spans="1:4">
      <c r="A245" s="4"/>
      <c r="B245" s="4"/>
      <c r="C245" s="12" t="s">
        <v>10</v>
      </c>
      <c r="D245" s="4"/>
    </row>
    <row r="246" customHeight="1" spans="1:4">
      <c r="A246" s="4"/>
      <c r="B246" s="4"/>
      <c r="C246" s="12"/>
      <c r="D246" s="4"/>
    </row>
    <row r="247" customHeight="1" spans="1:4">
      <c r="A247" s="4"/>
      <c r="B247" s="4"/>
      <c r="C247" s="12"/>
      <c r="D247" s="4"/>
    </row>
    <row r="248" customHeight="1" spans="1:4">
      <c r="A248" s="4"/>
      <c r="B248" s="4"/>
      <c r="C248" s="12"/>
      <c r="D248" s="4"/>
    </row>
    <row r="249" customHeight="1" spans="1:4">
      <c r="A249" s="4"/>
      <c r="B249" s="4"/>
      <c r="C249" s="12"/>
      <c r="D249" s="4"/>
    </row>
    <row r="250" customHeight="1" spans="1:4">
      <c r="A250" s="4"/>
      <c r="B250" s="4"/>
      <c r="C250" s="12"/>
      <c r="D250" s="4"/>
    </row>
    <row r="251" customHeight="1" spans="1:4">
      <c r="A251" s="4"/>
      <c r="B251" s="4"/>
      <c r="C251" s="12"/>
      <c r="D251" s="4"/>
    </row>
    <row r="252" customHeight="1" spans="1:4">
      <c r="A252" s="4"/>
      <c r="B252" s="4"/>
      <c r="C252" s="12"/>
      <c r="D252" s="4"/>
    </row>
    <row r="253" customHeight="1" spans="1:4">
      <c r="A253" s="4"/>
      <c r="B253" s="4"/>
      <c r="C253" s="12"/>
      <c r="D253" s="4"/>
    </row>
    <row r="254" customHeight="1" spans="1:4">
      <c r="A254" s="4"/>
      <c r="B254" s="4"/>
      <c r="C254" s="12"/>
      <c r="D254" s="4"/>
    </row>
    <row r="255" customHeight="1" spans="1:4">
      <c r="A255" s="4"/>
      <c r="B255" s="4"/>
      <c r="C255" s="12"/>
      <c r="D255" s="4"/>
    </row>
    <row r="256" customHeight="1" spans="1:4">
      <c r="A256" s="4"/>
      <c r="B256" s="7" t="s">
        <v>100</v>
      </c>
      <c r="C256" s="12"/>
      <c r="D256" s="4"/>
    </row>
    <row r="257" customHeight="1" spans="1:4">
      <c r="A257" s="4"/>
      <c r="B257" s="5"/>
      <c r="C257" s="12"/>
      <c r="D257" s="4"/>
    </row>
    <row r="258" customHeight="1" spans="1:4">
      <c r="A258" s="4"/>
      <c r="B258" s="5"/>
      <c r="C258" s="12"/>
      <c r="D258" s="4"/>
    </row>
    <row r="259" customHeight="1" spans="1:4">
      <c r="A259" s="4"/>
      <c r="B259" s="5"/>
      <c r="C259" s="12"/>
      <c r="D259" s="4"/>
    </row>
    <row r="260" customHeight="1" spans="1:4">
      <c r="A260" s="4"/>
      <c r="B260" s="5"/>
      <c r="C260" s="12"/>
      <c r="D260" s="4"/>
    </row>
    <row r="261" ht="24" customHeight="1" spans="1:4">
      <c r="A261" s="3" t="s">
        <v>1</v>
      </c>
      <c r="B261" s="3" t="s">
        <v>2</v>
      </c>
      <c r="C261" s="3" t="s">
        <v>3</v>
      </c>
      <c r="D261" s="3" t="s">
        <v>4</v>
      </c>
    </row>
    <row r="262" customHeight="1" spans="1:4">
      <c r="A262" s="18" t="s">
        <v>101</v>
      </c>
      <c r="B262" s="4" t="str">
        <f>_xlfn.DISPIMG("ID_A7DD163F665444E98C1147280D03762D",1)</f>
        <v>=DISPIMG("ID_A7DD163F665444E98C1147280D03762D",1)</v>
      </c>
      <c r="C262" s="12"/>
      <c r="D262" s="4"/>
    </row>
    <row r="263" customHeight="1" spans="1:4">
      <c r="A263" s="4"/>
      <c r="B263" s="4"/>
      <c r="C263" s="12"/>
      <c r="D263" s="4"/>
    </row>
    <row r="264" customHeight="1" spans="1:4">
      <c r="A264" s="4"/>
      <c r="B264" s="4"/>
      <c r="C264" s="12" t="s">
        <v>102</v>
      </c>
      <c r="D264" s="4"/>
    </row>
    <row r="265" customHeight="1" spans="1:4">
      <c r="A265" s="4"/>
      <c r="B265" s="4"/>
      <c r="C265" s="12" t="s">
        <v>10</v>
      </c>
      <c r="D265" s="4"/>
    </row>
    <row r="266" customHeight="1" spans="1:4">
      <c r="A266" s="4"/>
      <c r="B266" s="4"/>
      <c r="C266" s="12"/>
      <c r="D266" s="4"/>
    </row>
    <row r="267" customHeight="1" spans="1:4">
      <c r="A267" s="4"/>
      <c r="B267" s="4"/>
      <c r="C267" s="12"/>
      <c r="D267" s="4"/>
    </row>
    <row r="268" customHeight="1" spans="1:4">
      <c r="A268" s="4"/>
      <c r="B268" s="4"/>
      <c r="C268" s="12"/>
      <c r="D268" s="4"/>
    </row>
    <row r="269" customHeight="1" spans="1:4">
      <c r="A269" s="4"/>
      <c r="B269" s="4"/>
      <c r="C269" s="12"/>
      <c r="D269" s="4"/>
    </row>
    <row r="270" customHeight="1" spans="1:4">
      <c r="A270" s="4"/>
      <c r="B270" s="7" t="s">
        <v>103</v>
      </c>
      <c r="C270" s="12"/>
      <c r="D270" s="4"/>
    </row>
    <row r="271" customHeight="1" spans="1:4">
      <c r="A271" s="4"/>
      <c r="B271" s="5"/>
      <c r="C271" s="12"/>
      <c r="D271" s="4"/>
    </row>
    <row r="272" customHeight="1" spans="1:4">
      <c r="A272" s="4"/>
      <c r="B272" s="5"/>
      <c r="C272" s="12"/>
      <c r="D272" s="4"/>
    </row>
    <row r="273" customHeight="1" spans="1:4">
      <c r="A273" s="4"/>
      <c r="B273" s="5"/>
      <c r="C273" s="12"/>
      <c r="D273" s="4"/>
    </row>
    <row r="274" customHeight="1" spans="1:4">
      <c r="A274" s="4"/>
      <c r="B274" s="5"/>
      <c r="C274" s="12"/>
      <c r="D274" s="4"/>
    </row>
    <row r="275" ht="24" customHeight="1" spans="1:4">
      <c r="A275" s="3" t="s">
        <v>1</v>
      </c>
      <c r="B275" s="3" t="s">
        <v>2</v>
      </c>
      <c r="C275" s="3" t="s">
        <v>3</v>
      </c>
      <c r="D275" s="3" t="s">
        <v>4</v>
      </c>
    </row>
    <row r="276" customHeight="1" spans="1:4">
      <c r="A276" s="18" t="s">
        <v>104</v>
      </c>
      <c r="B276" s="4" t="str">
        <f>_xlfn.DISPIMG("ID_7C629057941A471786D84724D0A66D76",1)</f>
        <v>=DISPIMG("ID_7C629057941A471786D84724D0A66D76",1)</v>
      </c>
      <c r="C276" s="12"/>
      <c r="D276" s="4"/>
    </row>
    <row r="277" customHeight="1" spans="1:4">
      <c r="A277" s="4"/>
      <c r="B277" s="4"/>
      <c r="C277" s="12" t="s">
        <v>105</v>
      </c>
      <c r="D277" s="4"/>
    </row>
    <row r="278" customHeight="1" spans="1:4">
      <c r="A278" s="4"/>
      <c r="B278" s="4"/>
      <c r="C278" s="12" t="s">
        <v>10</v>
      </c>
      <c r="D278" s="4"/>
    </row>
    <row r="279" customHeight="1" spans="1:4">
      <c r="A279" s="4"/>
      <c r="B279" s="4"/>
      <c r="C279" s="12"/>
      <c r="D279" s="4"/>
    </row>
    <row r="280" customHeight="1" spans="1:4">
      <c r="A280" s="4"/>
      <c r="B280" s="4"/>
      <c r="C280" s="12"/>
      <c r="D280" s="4"/>
    </row>
    <row r="281" customHeight="1" spans="1:4">
      <c r="A281" s="4"/>
      <c r="B281" s="4"/>
      <c r="C281" s="12"/>
      <c r="D281" s="4"/>
    </row>
    <row r="282" customHeight="1" spans="1:4">
      <c r="A282" s="4"/>
      <c r="B282" s="4"/>
      <c r="C282" s="12"/>
      <c r="D282" s="4"/>
    </row>
    <row r="283" customHeight="1" spans="1:4">
      <c r="A283" s="4"/>
      <c r="B283" s="4"/>
      <c r="C283" s="12"/>
      <c r="D283" s="4"/>
    </row>
    <row r="284" customHeight="1" spans="1:4">
      <c r="A284" s="4"/>
      <c r="B284" s="4"/>
      <c r="C284" s="12"/>
      <c r="D284" s="4"/>
    </row>
    <row r="285" customHeight="1" spans="1:4">
      <c r="A285" s="4"/>
      <c r="B285" s="4"/>
      <c r="C285" s="12"/>
      <c r="D285" s="4"/>
    </row>
    <row r="286" customHeight="1" spans="1:4">
      <c r="A286" s="4"/>
      <c r="B286" s="4"/>
      <c r="C286" s="12"/>
      <c r="D286" s="4"/>
    </row>
    <row r="287" customHeight="1" spans="1:4">
      <c r="A287" s="4"/>
      <c r="B287" s="4"/>
      <c r="C287" s="12"/>
      <c r="D287" s="4"/>
    </row>
    <row r="288" customHeight="1" spans="1:4">
      <c r="A288" s="4"/>
      <c r="B288" s="4"/>
      <c r="C288" s="12"/>
      <c r="D288" s="4"/>
    </row>
    <row r="289" customHeight="1" spans="1:4">
      <c r="A289" s="4"/>
      <c r="B289" s="4"/>
      <c r="C289" s="12"/>
      <c r="D289" s="4"/>
    </row>
    <row r="290" customHeight="1" spans="1:4">
      <c r="A290" s="4"/>
      <c r="B290" s="7" t="s">
        <v>106</v>
      </c>
      <c r="C290" s="12"/>
      <c r="D290" s="4"/>
    </row>
    <row r="291" ht="24" customHeight="1" spans="1:4">
      <c r="A291" s="3" t="s">
        <v>1</v>
      </c>
      <c r="B291" s="3" t="s">
        <v>2</v>
      </c>
      <c r="C291" s="3" t="s">
        <v>3</v>
      </c>
      <c r="D291" s="3" t="s">
        <v>4</v>
      </c>
    </row>
    <row r="292" customHeight="1" spans="1:4">
      <c r="A292" s="18" t="s">
        <v>107</v>
      </c>
      <c r="B292" s="4" t="str">
        <f>_xlfn.DISPIMG("ID_CCD6A40BFED04E86B42DEA00D951C49C",1)</f>
        <v>=DISPIMG("ID_CCD6A40BFED04E86B42DEA00D951C49C",1)</v>
      </c>
      <c r="C292" s="12"/>
      <c r="D292" s="4"/>
    </row>
    <row r="293" customHeight="1" spans="1:4">
      <c r="A293" s="4"/>
      <c r="B293" s="4"/>
      <c r="C293" s="12" t="s">
        <v>108</v>
      </c>
      <c r="D293" s="4"/>
    </row>
    <row r="294" customHeight="1" spans="1:4">
      <c r="A294" s="4"/>
      <c r="B294" s="4"/>
      <c r="C294" s="12" t="s">
        <v>10</v>
      </c>
      <c r="D294" s="4"/>
    </row>
    <row r="295" customHeight="1" spans="1:4">
      <c r="A295" s="4"/>
      <c r="B295" s="4"/>
      <c r="C295" s="12"/>
      <c r="D295" s="4"/>
    </row>
    <row r="296" customHeight="1" spans="1:4">
      <c r="A296" s="4"/>
      <c r="B296" s="4"/>
      <c r="C296" s="12"/>
      <c r="D296" s="4"/>
    </row>
    <row r="297" customHeight="1" spans="1:4">
      <c r="A297" s="4"/>
      <c r="B297" s="4"/>
      <c r="C297" s="12"/>
      <c r="D297" s="4"/>
    </row>
    <row r="298" customHeight="1" spans="1:4">
      <c r="A298" s="4"/>
      <c r="B298" s="4"/>
      <c r="C298" s="12"/>
      <c r="D298" s="4"/>
    </row>
    <row r="299" customHeight="1" spans="1:4">
      <c r="A299" s="4"/>
      <c r="B299" s="4"/>
      <c r="C299" s="12"/>
      <c r="D299" s="4"/>
    </row>
    <row r="300" customHeight="1" spans="1:4">
      <c r="A300" s="4"/>
      <c r="B300" s="4"/>
      <c r="C300" s="12"/>
      <c r="D300" s="4"/>
    </row>
    <row r="301" customHeight="1" spans="1:4">
      <c r="A301" s="4"/>
      <c r="B301" s="4"/>
      <c r="C301" s="12"/>
      <c r="D301" s="4"/>
    </row>
    <row r="302" customHeight="1" spans="1:4">
      <c r="A302" s="4"/>
      <c r="B302" s="4"/>
      <c r="C302" s="12"/>
      <c r="D302" s="12"/>
    </row>
    <row r="303" customHeight="1" spans="1:4">
      <c r="A303" s="4"/>
      <c r="B303" s="4"/>
      <c r="C303" s="12"/>
      <c r="D303" s="12"/>
    </row>
    <row r="304" customHeight="1" spans="1:4">
      <c r="A304" s="4"/>
      <c r="B304" s="4"/>
      <c r="C304" s="12"/>
      <c r="D304" s="12"/>
    </row>
    <row r="305" customHeight="1" spans="1:4">
      <c r="A305" s="4"/>
      <c r="B305" s="4"/>
      <c r="C305" s="12"/>
      <c r="D305" s="12"/>
    </row>
    <row r="306" customHeight="1" spans="1:4">
      <c r="A306" s="4"/>
      <c r="B306" s="4"/>
      <c r="C306" s="12"/>
      <c r="D306" s="12"/>
    </row>
    <row r="307" customHeight="1" spans="1:4">
      <c r="A307" s="4"/>
      <c r="B307" s="7" t="s">
        <v>109</v>
      </c>
      <c r="C307" s="12"/>
      <c r="D307" s="12"/>
    </row>
    <row r="308" customHeight="1" spans="1:4">
      <c r="A308" s="4"/>
      <c r="B308" s="5"/>
      <c r="C308" s="12"/>
      <c r="D308" s="12"/>
    </row>
    <row r="309" ht="24" customHeight="1" spans="1:4">
      <c r="A309" s="3" t="s">
        <v>1</v>
      </c>
      <c r="B309" s="3" t="s">
        <v>2</v>
      </c>
      <c r="C309" s="3" t="s">
        <v>3</v>
      </c>
      <c r="D309" s="3" t="s">
        <v>4</v>
      </c>
    </row>
    <row r="310" customHeight="1" spans="1:4">
      <c r="A310" s="18" t="s">
        <v>110</v>
      </c>
      <c r="B310" s="4" t="str">
        <f>_xlfn.DISPIMG("ID_C3729300E350417F86022E8E892F55F2",1)</f>
        <v>=DISPIMG("ID_C3729300E350417F86022E8E892F55F2",1)</v>
      </c>
      <c r="C310" s="12"/>
      <c r="D310" s="4"/>
    </row>
    <row r="311" customHeight="1" spans="1:4">
      <c r="A311" s="4"/>
      <c r="B311" s="4"/>
      <c r="C311" s="12" t="s">
        <v>111</v>
      </c>
      <c r="D311" s="4"/>
    </row>
    <row r="312" customHeight="1" spans="1:4">
      <c r="A312" s="4"/>
      <c r="B312" s="4"/>
      <c r="C312" s="12" t="s">
        <v>10</v>
      </c>
      <c r="D312" s="4"/>
    </row>
    <row r="313" customHeight="1" spans="1:4">
      <c r="A313" s="4"/>
      <c r="B313" s="4"/>
      <c r="C313" s="12"/>
      <c r="D313" s="4"/>
    </row>
    <row r="314" customHeight="1" spans="1:4">
      <c r="A314" s="4"/>
      <c r="B314" s="4"/>
      <c r="C314" s="12"/>
      <c r="D314" s="4"/>
    </row>
    <row r="315" customHeight="1" spans="1:4">
      <c r="A315" s="4"/>
      <c r="B315" s="4"/>
      <c r="C315" s="12"/>
      <c r="D315" s="4"/>
    </row>
    <row r="316" customHeight="1" spans="1:4">
      <c r="A316" s="4"/>
      <c r="B316" s="4"/>
      <c r="C316" s="12"/>
      <c r="D316" s="4"/>
    </row>
    <row r="317" customHeight="1" spans="1:4">
      <c r="A317" s="4"/>
      <c r="B317" s="4"/>
      <c r="C317" s="12"/>
      <c r="D317" s="4"/>
    </row>
    <row r="318" customHeight="1" spans="1:4">
      <c r="A318" s="4"/>
      <c r="B318" s="4"/>
      <c r="C318" s="12"/>
      <c r="D318" s="4"/>
    </row>
    <row r="319" customHeight="1" spans="1:4">
      <c r="A319" s="4"/>
      <c r="B319" s="4"/>
      <c r="C319" s="12"/>
      <c r="D319" s="4"/>
    </row>
    <row r="320" customHeight="1" spans="1:4">
      <c r="A320" s="4"/>
      <c r="B320" s="4"/>
      <c r="C320" s="12"/>
      <c r="D320" s="4"/>
    </row>
    <row r="321" customHeight="1" spans="1:4">
      <c r="A321" s="4"/>
      <c r="B321" s="7" t="s">
        <v>112</v>
      </c>
      <c r="C321" s="12"/>
      <c r="D321" s="4"/>
    </row>
    <row r="322" customHeight="1" spans="1:4">
      <c r="A322" s="4"/>
      <c r="B322" s="5"/>
      <c r="C322" s="12"/>
      <c r="D322" s="4"/>
    </row>
    <row r="323" customHeight="1" spans="1:4">
      <c r="A323" s="4"/>
      <c r="B323" s="5"/>
      <c r="C323" s="12"/>
      <c r="D323" s="4"/>
    </row>
    <row r="324" ht="24" customHeight="1" spans="1:4">
      <c r="A324" s="3" t="s">
        <v>1</v>
      </c>
      <c r="B324" s="3" t="s">
        <v>2</v>
      </c>
      <c r="C324" s="3" t="s">
        <v>3</v>
      </c>
      <c r="D324" s="3" t="s">
        <v>4</v>
      </c>
    </row>
    <row r="325" customHeight="1" spans="1:4">
      <c r="A325" s="18" t="s">
        <v>113</v>
      </c>
      <c r="B325" s="4" t="str">
        <f>_xlfn.DISPIMG("ID_2078046249114DE6AA660413D99788BF",1)</f>
        <v>=DISPIMG("ID_2078046249114DE6AA660413D99788BF",1)</v>
      </c>
      <c r="C325" s="12"/>
      <c r="D325" s="4"/>
    </row>
    <row r="326" customHeight="1" spans="1:4">
      <c r="A326" s="4"/>
      <c r="B326" s="4"/>
      <c r="C326" s="12" t="s">
        <v>114</v>
      </c>
      <c r="D326" s="4"/>
    </row>
    <row r="327" customHeight="1" spans="1:4">
      <c r="A327" s="4"/>
      <c r="B327" s="4"/>
      <c r="C327" s="12" t="s">
        <v>10</v>
      </c>
      <c r="D327" s="4"/>
    </row>
    <row r="328" customHeight="1" spans="1:4">
      <c r="A328" s="4"/>
      <c r="B328" s="4"/>
      <c r="C328" s="12"/>
      <c r="D328" s="4"/>
    </row>
    <row r="329" customHeight="1" spans="1:4">
      <c r="A329" s="4"/>
      <c r="B329" s="4"/>
      <c r="C329" s="12"/>
      <c r="D329" s="4"/>
    </row>
    <row r="330" customHeight="1" spans="1:4">
      <c r="A330" s="4"/>
      <c r="B330" s="4"/>
      <c r="C330" s="12"/>
      <c r="D330" s="4"/>
    </row>
    <row r="331" customHeight="1" spans="1:4">
      <c r="A331" s="4"/>
      <c r="B331" s="4"/>
      <c r="C331" s="12"/>
      <c r="D331" s="4"/>
    </row>
    <row r="332" customHeight="1" spans="1:4">
      <c r="A332" s="4"/>
      <c r="B332" s="4"/>
      <c r="C332" s="12"/>
      <c r="D332" s="4"/>
    </row>
    <row r="333" customHeight="1" spans="1:4">
      <c r="A333" s="4"/>
      <c r="B333" s="4"/>
      <c r="C333" s="12"/>
      <c r="D333" s="4"/>
    </row>
    <row r="334" customHeight="1" spans="1:4">
      <c r="A334" s="4"/>
      <c r="B334" s="4"/>
      <c r="C334" s="12"/>
      <c r="D334" s="4"/>
    </row>
    <row r="335" customHeight="1" spans="1:4">
      <c r="A335" s="4"/>
      <c r="B335" s="4"/>
      <c r="C335" s="12"/>
      <c r="D335" s="4"/>
    </row>
    <row r="336" customHeight="1" spans="1:4">
      <c r="A336" s="4"/>
      <c r="B336" s="4"/>
      <c r="C336" s="12"/>
      <c r="D336" s="4"/>
    </row>
    <row r="337" customHeight="1" spans="1:4">
      <c r="A337" s="4"/>
      <c r="B337" s="4"/>
      <c r="C337" s="12"/>
      <c r="D337" s="4"/>
    </row>
    <row r="338" customHeight="1" spans="1:4">
      <c r="A338" s="4"/>
      <c r="B338" s="4"/>
      <c r="C338" s="12"/>
      <c r="D338" s="4"/>
    </row>
    <row r="339" customHeight="1" spans="1:4">
      <c r="A339" s="4"/>
      <c r="B339" s="4"/>
      <c r="C339" s="12"/>
      <c r="D339" s="4"/>
    </row>
    <row r="340" customHeight="1" spans="1:4">
      <c r="A340" s="4"/>
      <c r="B340" s="7" t="s">
        <v>115</v>
      </c>
      <c r="C340" s="12"/>
      <c r="D340" s="4"/>
    </row>
    <row r="341" customHeight="1" spans="1:4">
      <c r="A341" s="4"/>
      <c r="B341" s="5"/>
      <c r="C341" s="12"/>
      <c r="D341" s="4"/>
    </row>
    <row r="342" customHeight="1" spans="1:4">
      <c r="A342" s="4"/>
      <c r="B342" s="5"/>
      <c r="C342" s="12"/>
      <c r="D342" s="4"/>
    </row>
    <row r="343" ht="24" customHeight="1" spans="1:4">
      <c r="A343" s="3" t="s">
        <v>1</v>
      </c>
      <c r="B343" s="3" t="s">
        <v>2</v>
      </c>
      <c r="C343" s="3" t="s">
        <v>3</v>
      </c>
      <c r="D343" s="3" t="s">
        <v>4</v>
      </c>
    </row>
    <row r="344" customHeight="1" spans="1:4">
      <c r="A344" s="18" t="s">
        <v>116</v>
      </c>
      <c r="B344" s="4" t="str">
        <f>_xlfn.DISPIMG("ID_F690EF9F1A0C414BBCDBDB681FBAE89A",1)</f>
        <v>=DISPIMG("ID_F690EF9F1A0C414BBCDBDB681FBAE89A",1)</v>
      </c>
      <c r="C344" s="12"/>
      <c r="D344" s="4"/>
    </row>
    <row r="345" customHeight="1" spans="1:4">
      <c r="A345" s="4"/>
      <c r="B345" s="4"/>
      <c r="C345" s="12" t="s">
        <v>111</v>
      </c>
      <c r="D345" s="4"/>
    </row>
    <row r="346" customHeight="1" spans="1:4">
      <c r="A346" s="4"/>
      <c r="B346" s="4"/>
      <c r="C346" s="12" t="s">
        <v>10</v>
      </c>
      <c r="D346" s="4"/>
    </row>
    <row r="347" customHeight="1" spans="1:4">
      <c r="A347" s="4"/>
      <c r="B347" s="4"/>
      <c r="C347" s="12"/>
      <c r="D347" s="4"/>
    </row>
    <row r="348" customHeight="1" spans="1:4">
      <c r="A348" s="4"/>
      <c r="B348" s="4"/>
      <c r="C348" s="12"/>
      <c r="D348" s="4"/>
    </row>
    <row r="349" customHeight="1" spans="1:4">
      <c r="A349" s="4"/>
      <c r="B349" s="4"/>
      <c r="C349" s="12"/>
      <c r="D349" s="4"/>
    </row>
    <row r="350" customHeight="1" spans="1:4">
      <c r="A350" s="4"/>
      <c r="B350" s="4"/>
      <c r="C350" s="12"/>
      <c r="D350" s="4"/>
    </row>
    <row r="351" customHeight="1" spans="1:4">
      <c r="A351" s="4"/>
      <c r="B351" s="4"/>
      <c r="C351" s="12"/>
      <c r="D351" s="4"/>
    </row>
    <row r="352" customHeight="1" spans="1:4">
      <c r="A352" s="4"/>
      <c r="B352" s="4"/>
      <c r="C352" s="12"/>
      <c r="D352" s="4"/>
    </row>
    <row r="353" customHeight="1" spans="1:4">
      <c r="A353" s="4"/>
      <c r="B353" s="4"/>
      <c r="C353" s="12"/>
      <c r="D353" s="4"/>
    </row>
    <row r="354" customHeight="1" spans="1:4">
      <c r="A354" s="4"/>
      <c r="B354" s="4"/>
      <c r="C354" s="12"/>
      <c r="D354" s="4"/>
    </row>
    <row r="355" customHeight="1" spans="1:4">
      <c r="A355" s="4"/>
      <c r="B355" s="4"/>
      <c r="C355" s="12"/>
      <c r="D355" s="4"/>
    </row>
    <row r="356" customHeight="1" spans="1:4">
      <c r="A356" s="4"/>
      <c r="B356" s="4"/>
      <c r="C356" s="12"/>
      <c r="D356" s="4"/>
    </row>
    <row r="357" customHeight="1" spans="1:4">
      <c r="A357" s="4"/>
      <c r="B357" s="4"/>
      <c r="C357" s="12"/>
      <c r="D357" s="4"/>
    </row>
    <row r="358" customHeight="1" spans="1:4">
      <c r="A358" s="4"/>
      <c r="B358" s="4"/>
      <c r="C358" s="12"/>
      <c r="D358" s="4"/>
    </row>
    <row r="359" customHeight="1" spans="1:4">
      <c r="A359" s="4"/>
      <c r="B359" s="7" t="s">
        <v>117</v>
      </c>
      <c r="C359" s="12"/>
      <c r="D359" s="4"/>
    </row>
    <row r="360" customHeight="1" spans="1:4">
      <c r="A360" s="4"/>
      <c r="B360" s="5"/>
      <c r="C360" s="12"/>
      <c r="D360" s="4"/>
    </row>
    <row r="361" ht="24" customHeight="1" spans="1:4">
      <c r="A361" s="3" t="s">
        <v>1</v>
      </c>
      <c r="B361" s="3" t="s">
        <v>2</v>
      </c>
      <c r="C361" s="3" t="s">
        <v>3</v>
      </c>
      <c r="D361" s="3" t="s">
        <v>4</v>
      </c>
    </row>
    <row r="362" customHeight="1" spans="1:4">
      <c r="A362" s="18" t="s">
        <v>118</v>
      </c>
      <c r="B362" s="4" t="str">
        <f>_xlfn.DISPIMG("ID_F2B7805D27DF4C768297941B17F60D64",1)</f>
        <v>=DISPIMG("ID_F2B7805D27DF4C768297941B17F60D64",1)</v>
      </c>
      <c r="C362" s="12" t="s">
        <v>119</v>
      </c>
      <c r="D362" s="4"/>
    </row>
    <row r="363" customHeight="1" spans="1:4">
      <c r="A363" s="4"/>
      <c r="B363" s="4"/>
      <c r="C363" s="12" t="s">
        <v>120</v>
      </c>
      <c r="D363" s="4"/>
    </row>
    <row r="364" customHeight="1" spans="1:4">
      <c r="A364" s="4"/>
      <c r="B364" s="4"/>
      <c r="C364" s="12" t="s">
        <v>121</v>
      </c>
      <c r="D364" s="4"/>
    </row>
    <row r="365" customHeight="1" spans="1:4">
      <c r="A365" s="4"/>
      <c r="B365" s="4"/>
      <c r="C365" s="12" t="s">
        <v>122</v>
      </c>
      <c r="D365" s="4"/>
    </row>
    <row r="366" customHeight="1" spans="1:4">
      <c r="A366" s="4"/>
      <c r="B366" s="4"/>
      <c r="C366" s="12" t="s">
        <v>123</v>
      </c>
      <c r="D366" s="4"/>
    </row>
    <row r="367" customHeight="1" spans="1:4">
      <c r="A367" s="4"/>
      <c r="B367" s="4"/>
      <c r="C367" s="12" t="s">
        <v>124</v>
      </c>
      <c r="D367" s="4"/>
    </row>
    <row r="368" customHeight="1" spans="1:4">
      <c r="A368" s="4"/>
      <c r="B368" s="4"/>
      <c r="C368" s="12" t="s">
        <v>125</v>
      </c>
      <c r="D368" s="4"/>
    </row>
    <row r="369" customHeight="1" spans="1:4">
      <c r="A369" s="4"/>
      <c r="B369" s="4"/>
      <c r="C369" s="12" t="s">
        <v>10</v>
      </c>
      <c r="D369" s="12"/>
    </row>
    <row r="370" customHeight="1" spans="1:4">
      <c r="A370" s="4"/>
      <c r="B370" s="4"/>
      <c r="C370" s="12"/>
      <c r="D370" s="4"/>
    </row>
    <row r="371" customHeight="1" spans="1:4">
      <c r="A371" s="4"/>
      <c r="B371" s="4"/>
      <c r="C371" s="12"/>
      <c r="D371" s="4"/>
    </row>
    <row r="372" customHeight="1" spans="1:4">
      <c r="A372" s="4"/>
      <c r="B372" s="4"/>
      <c r="C372" s="12"/>
      <c r="D372" s="4"/>
    </row>
    <row r="373" customHeight="1" spans="1:4">
      <c r="A373" s="4"/>
      <c r="B373" s="7" t="s">
        <v>126</v>
      </c>
      <c r="C373" s="12"/>
      <c r="D373" s="12"/>
    </row>
    <row r="374" customHeight="1" spans="1:4">
      <c r="A374" s="4"/>
      <c r="B374" s="5"/>
      <c r="C374" s="12"/>
      <c r="D374" s="12"/>
    </row>
    <row r="375" customHeight="1" spans="1:4">
      <c r="A375" s="4"/>
      <c r="B375" s="5"/>
      <c r="C375" s="12"/>
      <c r="D375" s="12"/>
    </row>
    <row r="376" customHeight="1" spans="1:4">
      <c r="A376" s="4"/>
      <c r="B376" s="5"/>
      <c r="C376" s="12"/>
      <c r="D376" s="12"/>
    </row>
    <row r="377" ht="24" customHeight="1" spans="1:4">
      <c r="A377" s="3" t="s">
        <v>1</v>
      </c>
      <c r="B377" s="3" t="s">
        <v>2</v>
      </c>
      <c r="C377" s="3" t="s">
        <v>3</v>
      </c>
      <c r="D377" s="3" t="s">
        <v>4</v>
      </c>
    </row>
    <row r="378" customHeight="1" spans="1:4">
      <c r="A378" s="18" t="s">
        <v>127</v>
      </c>
      <c r="B378" s="4" t="str">
        <f>_xlfn.DISPIMG("ID_9EDCC0EF212A4D168D7F5A4BCA56159B",1)</f>
        <v>=DISPIMG("ID_9EDCC0EF212A4D168D7F5A4BCA56159B",1)</v>
      </c>
      <c r="C378" s="12"/>
      <c r="D378" s="4"/>
    </row>
    <row r="379" customHeight="1" spans="1:4">
      <c r="A379" s="4"/>
      <c r="B379" s="4"/>
      <c r="C379" s="12" t="s">
        <v>128</v>
      </c>
      <c r="D379" s="4"/>
    </row>
    <row r="380" customHeight="1" spans="1:4">
      <c r="A380" s="4"/>
      <c r="B380" s="4"/>
      <c r="C380" s="12" t="s">
        <v>129</v>
      </c>
      <c r="D380" s="4"/>
    </row>
    <row r="381" customHeight="1" spans="1:4">
      <c r="A381" s="4"/>
      <c r="B381" s="4"/>
      <c r="C381" s="12" t="s">
        <v>10</v>
      </c>
      <c r="D381" s="4"/>
    </row>
    <row r="382" customHeight="1" spans="1:4">
      <c r="A382" s="4"/>
      <c r="B382" s="4"/>
      <c r="C382" s="12"/>
      <c r="D382" s="4"/>
    </row>
    <row r="383" customHeight="1" spans="1:4">
      <c r="A383" s="4"/>
      <c r="B383" s="4"/>
      <c r="C383" s="12"/>
      <c r="D383" s="4"/>
    </row>
    <row r="384" customHeight="1" spans="1:4">
      <c r="A384" s="4"/>
      <c r="B384" s="4"/>
      <c r="C384" s="12"/>
      <c r="D384" s="4"/>
    </row>
    <row r="385" customHeight="1" spans="1:4">
      <c r="A385" s="4"/>
      <c r="B385" s="4"/>
      <c r="C385" s="12"/>
      <c r="D385" s="4"/>
    </row>
    <row r="386" customHeight="1" spans="1:4">
      <c r="A386" s="4"/>
      <c r="B386" s="4"/>
      <c r="C386" s="12"/>
      <c r="D386" s="4"/>
    </row>
    <row r="387" customHeight="1" spans="1:4">
      <c r="A387" s="4"/>
      <c r="B387" s="7"/>
      <c r="C387" s="12"/>
      <c r="D387" s="4"/>
    </row>
    <row r="388" customHeight="1" spans="1:4">
      <c r="A388" s="4"/>
      <c r="B388" s="5"/>
      <c r="C388" s="12"/>
      <c r="D388" s="4"/>
    </row>
    <row r="389" customHeight="1" spans="1:4">
      <c r="A389" s="4"/>
      <c r="B389" s="5"/>
      <c r="C389" s="12"/>
      <c r="D389" s="12"/>
    </row>
    <row r="390" ht="24" customHeight="1" spans="1:4">
      <c r="A390" s="3" t="s">
        <v>1</v>
      </c>
      <c r="B390" s="3" t="s">
        <v>2</v>
      </c>
      <c r="C390" s="3" t="s">
        <v>3</v>
      </c>
      <c r="D390" s="3" t="s">
        <v>4</v>
      </c>
    </row>
    <row r="391" customHeight="1" spans="1:4">
      <c r="A391" s="18" t="s">
        <v>130</v>
      </c>
      <c r="B391" s="4" t="str">
        <f>_xlfn.DISPIMG("ID_23D96BBA86744541B51DBC8EF1C8F9B6",1)</f>
        <v>=DISPIMG("ID_23D96BBA86744541B51DBC8EF1C8F9B6",1)</v>
      </c>
      <c r="C391" s="12" t="s">
        <v>131</v>
      </c>
      <c r="D391" s="4"/>
    </row>
    <row r="392" customHeight="1" spans="1:4">
      <c r="A392" s="4"/>
      <c r="B392" s="4"/>
      <c r="C392" s="12" t="s">
        <v>132</v>
      </c>
      <c r="D392" s="4"/>
    </row>
    <row r="393" customHeight="1" spans="1:4">
      <c r="A393" s="4"/>
      <c r="B393" s="4"/>
      <c r="C393" s="12" t="s">
        <v>133</v>
      </c>
      <c r="D393" s="4"/>
    </row>
    <row r="394" customHeight="1" spans="1:4">
      <c r="A394" s="4"/>
      <c r="B394" s="4"/>
      <c r="C394" s="12" t="s">
        <v>10</v>
      </c>
      <c r="D394" s="4"/>
    </row>
    <row r="395" customHeight="1" spans="1:4">
      <c r="A395" s="4"/>
      <c r="B395" s="4"/>
      <c r="C395" s="12"/>
      <c r="D395" s="4"/>
    </row>
    <row r="396" customHeight="1" spans="1:4">
      <c r="A396" s="4"/>
      <c r="B396" s="4"/>
      <c r="C396" s="12"/>
      <c r="D396" s="4"/>
    </row>
    <row r="397" customHeight="1" spans="1:4">
      <c r="A397" s="4"/>
      <c r="B397" s="4"/>
      <c r="C397" s="12"/>
      <c r="D397" s="4"/>
    </row>
    <row r="398" customHeight="1" spans="1:4">
      <c r="A398" s="4"/>
      <c r="B398" s="4"/>
      <c r="C398" s="12"/>
      <c r="D398" s="4"/>
    </row>
    <row r="399" customHeight="1" spans="1:4">
      <c r="A399" s="4"/>
      <c r="B399" s="4"/>
      <c r="C399" s="12"/>
      <c r="D399" s="4"/>
    </row>
    <row r="400" customHeight="1" spans="1:4">
      <c r="A400" s="4"/>
      <c r="B400" s="4"/>
      <c r="C400" s="12"/>
      <c r="D400" s="4"/>
    </row>
    <row r="401" customHeight="1" spans="1:4">
      <c r="A401" s="4"/>
      <c r="B401" s="4"/>
      <c r="C401" s="12"/>
      <c r="D401" s="4"/>
    </row>
    <row r="402" customHeight="1" spans="1:4">
      <c r="A402" s="4"/>
      <c r="B402" s="4"/>
      <c r="C402" s="12"/>
      <c r="D402" s="4"/>
    </row>
    <row r="403" customHeight="1" spans="1:4">
      <c r="A403" s="4"/>
      <c r="B403" s="4"/>
      <c r="C403" s="12"/>
      <c r="D403" s="4"/>
    </row>
    <row r="404" customHeight="1" spans="1:4">
      <c r="A404" s="4"/>
      <c r="B404" s="4"/>
      <c r="C404" s="12"/>
      <c r="D404" s="4"/>
    </row>
    <row r="405" customHeight="1" spans="1:4">
      <c r="A405" s="4"/>
      <c r="B405" s="4"/>
      <c r="C405" s="12"/>
      <c r="D405" s="4"/>
    </row>
    <row r="406" customHeight="1" spans="1:4">
      <c r="A406" s="4"/>
      <c r="B406" s="7" t="s">
        <v>134</v>
      </c>
      <c r="C406" s="12"/>
      <c r="D406" s="4"/>
    </row>
    <row r="407" customHeight="1" spans="1:4">
      <c r="A407" s="4"/>
      <c r="B407" s="5"/>
      <c r="C407" s="12"/>
      <c r="D407" s="4"/>
    </row>
    <row r="408" customHeight="1" spans="1:4">
      <c r="A408" s="4"/>
      <c r="B408" s="5"/>
      <c r="C408" s="12"/>
      <c r="D408" s="4"/>
    </row>
    <row r="409" customHeight="1" spans="1:4">
      <c r="A409" s="4"/>
      <c r="B409" s="5"/>
      <c r="C409" s="12"/>
      <c r="D409" s="4"/>
    </row>
    <row r="410" customHeight="1" spans="1:4">
      <c r="A410" s="4"/>
      <c r="B410" s="5"/>
      <c r="C410" s="12"/>
      <c r="D410" s="4"/>
    </row>
    <row r="411" ht="24" customHeight="1" spans="1:4">
      <c r="A411" s="3" t="s">
        <v>1</v>
      </c>
      <c r="B411" s="3" t="s">
        <v>2</v>
      </c>
      <c r="C411" s="3" t="s">
        <v>3</v>
      </c>
      <c r="D411" s="3" t="s">
        <v>4</v>
      </c>
    </row>
    <row r="412" customHeight="1" spans="1:4">
      <c r="A412" s="18" t="s">
        <v>135</v>
      </c>
      <c r="B412" s="4" t="str">
        <f>_xlfn.DISPIMG("ID_108648A79554452E802432E857F66B67",1)</f>
        <v>=DISPIMG("ID_108648A79554452E802432E857F66B67",1)</v>
      </c>
      <c r="C412" s="12" t="s">
        <v>136</v>
      </c>
      <c r="D412" s="4"/>
    </row>
    <row r="413" customHeight="1" spans="1:4">
      <c r="A413" s="4"/>
      <c r="B413" s="4"/>
      <c r="C413" s="12" t="s">
        <v>137</v>
      </c>
      <c r="D413" s="4"/>
    </row>
    <row r="414" customHeight="1" spans="1:4">
      <c r="A414" s="4"/>
      <c r="B414" s="4"/>
      <c r="C414" s="12" t="s">
        <v>138</v>
      </c>
      <c r="D414" s="4"/>
    </row>
    <row r="415" customHeight="1" spans="1:4">
      <c r="A415" s="4"/>
      <c r="B415" s="4"/>
      <c r="C415" s="12" t="s">
        <v>10</v>
      </c>
      <c r="D415" s="4"/>
    </row>
    <row r="416" customHeight="1" spans="1:4">
      <c r="A416" s="4"/>
      <c r="B416" s="4"/>
      <c r="C416" s="12"/>
      <c r="D416" s="4"/>
    </row>
    <row r="417" customHeight="1" spans="1:4">
      <c r="A417" s="4"/>
      <c r="B417" s="4"/>
      <c r="C417" s="12"/>
      <c r="D417" s="4"/>
    </row>
    <row r="418" customHeight="1" spans="1:4">
      <c r="A418" s="4"/>
      <c r="B418" s="4"/>
      <c r="C418" s="12"/>
      <c r="D418" s="4"/>
    </row>
    <row r="419" customHeight="1" spans="1:4">
      <c r="A419" s="4"/>
      <c r="B419" s="4"/>
      <c r="C419" s="12"/>
      <c r="D419" s="4"/>
    </row>
    <row r="420" customHeight="1" spans="1:4">
      <c r="A420" s="4"/>
      <c r="B420" s="4"/>
      <c r="C420" s="12"/>
      <c r="D420" s="4"/>
    </row>
    <row r="421" customHeight="1" spans="1:4">
      <c r="A421" s="4"/>
      <c r="B421" s="4"/>
      <c r="C421" s="12"/>
      <c r="D421" s="4"/>
    </row>
    <row r="422" customHeight="1" spans="1:4">
      <c r="A422" s="4"/>
      <c r="B422" s="7" t="s">
        <v>139</v>
      </c>
      <c r="C422" s="12"/>
      <c r="D422" s="4"/>
    </row>
    <row r="423" customHeight="1" spans="1:4">
      <c r="A423" s="4"/>
      <c r="B423" s="5"/>
      <c r="C423" s="12"/>
      <c r="D423" s="4"/>
    </row>
    <row r="424" customHeight="1" spans="1:4">
      <c r="A424" s="4"/>
      <c r="B424" s="5"/>
      <c r="C424" s="12"/>
      <c r="D424" s="4"/>
    </row>
    <row r="425" customHeight="1" spans="1:4">
      <c r="A425" s="4"/>
      <c r="B425" s="5"/>
      <c r="C425" s="12"/>
      <c r="D425" s="4"/>
    </row>
    <row r="426" ht="24" customHeight="1" spans="1:4">
      <c r="A426" s="3" t="s">
        <v>1</v>
      </c>
      <c r="B426" s="3" t="s">
        <v>2</v>
      </c>
      <c r="C426" s="3" t="s">
        <v>3</v>
      </c>
      <c r="D426" s="3" t="s">
        <v>4</v>
      </c>
    </row>
    <row r="427" customHeight="1" spans="1:4">
      <c r="A427" s="18" t="s">
        <v>140</v>
      </c>
      <c r="B427" s="4" t="str">
        <f>_xlfn.DISPIMG("ID_784C19BDD322417EA5585B8484F322E8",1)</f>
        <v>=DISPIMG("ID_784C19BDD322417EA5585B8484F322E8",1)</v>
      </c>
      <c r="C427" s="12"/>
      <c r="D427" s="4"/>
    </row>
    <row r="428" customHeight="1" spans="1:4">
      <c r="A428" s="4"/>
      <c r="B428" s="4"/>
      <c r="C428" s="12" t="s">
        <v>141</v>
      </c>
      <c r="D428" s="4"/>
    </row>
    <row r="429" customHeight="1" spans="1:4">
      <c r="A429" s="4"/>
      <c r="B429" s="4"/>
      <c r="C429" s="12" t="s">
        <v>10</v>
      </c>
      <c r="D429" s="4"/>
    </row>
    <row r="430" customHeight="1" spans="1:4">
      <c r="A430" s="4"/>
      <c r="B430" s="4"/>
      <c r="C430" s="12"/>
      <c r="D430" s="4"/>
    </row>
    <row r="431" customHeight="1" spans="1:4">
      <c r="A431" s="4"/>
      <c r="B431" s="4"/>
      <c r="C431" s="12"/>
      <c r="D431" s="4"/>
    </row>
    <row r="432" customHeight="1" spans="1:4">
      <c r="A432" s="4"/>
      <c r="B432" s="4"/>
      <c r="C432" s="12"/>
      <c r="D432" s="4"/>
    </row>
    <row r="433" customHeight="1" spans="1:4">
      <c r="A433" s="4"/>
      <c r="B433" s="4"/>
      <c r="C433" s="12"/>
      <c r="D433" s="4"/>
    </row>
    <row r="434" customHeight="1" spans="1:4">
      <c r="A434" s="4"/>
      <c r="B434" s="4"/>
      <c r="C434" s="12"/>
      <c r="D434" s="4"/>
    </row>
    <row r="435" customHeight="1" spans="1:4">
      <c r="A435" s="4"/>
      <c r="B435" s="4"/>
      <c r="C435" s="12"/>
      <c r="D435" s="4"/>
    </row>
    <row r="436" customHeight="1" spans="1:4">
      <c r="A436" s="4"/>
      <c r="B436" s="4"/>
      <c r="C436" s="12"/>
      <c r="D436" s="4"/>
    </row>
    <row r="437" customHeight="1" spans="1:4">
      <c r="A437" s="4"/>
      <c r="B437" s="4"/>
      <c r="C437" s="12"/>
      <c r="D437" s="4"/>
    </row>
    <row r="438" customHeight="1" spans="1:4">
      <c r="A438" s="4"/>
      <c r="B438" s="4"/>
      <c r="C438" s="12"/>
      <c r="D438" s="4"/>
    </row>
    <row r="439" customHeight="1" spans="1:4">
      <c r="A439" s="4"/>
      <c r="B439" s="4"/>
      <c r="C439" s="12"/>
      <c r="D439" s="4"/>
    </row>
    <row r="440" customHeight="1" spans="1:4">
      <c r="A440" s="4"/>
      <c r="B440" s="4"/>
      <c r="C440" s="12"/>
      <c r="D440" s="4"/>
    </row>
    <row r="441" customHeight="1" spans="1:4">
      <c r="A441" s="4"/>
      <c r="B441" s="7" t="s">
        <v>142</v>
      </c>
      <c r="C441" s="12"/>
      <c r="D441" s="4"/>
    </row>
    <row r="442" customHeight="1" spans="1:4">
      <c r="A442" s="4"/>
      <c r="B442" s="5"/>
      <c r="C442" s="12"/>
      <c r="D442" s="4"/>
    </row>
    <row r="443" customHeight="1" spans="1:4">
      <c r="A443" s="4"/>
      <c r="B443" s="5"/>
      <c r="C443" s="12"/>
      <c r="D443" s="4"/>
    </row>
    <row r="444" customHeight="1" spans="1:4">
      <c r="A444" s="4"/>
      <c r="B444" s="5"/>
      <c r="C444" s="12"/>
      <c r="D444" s="4"/>
    </row>
    <row r="445" ht="24" customHeight="1" spans="1:4">
      <c r="A445" s="3" t="s">
        <v>1</v>
      </c>
      <c r="B445" s="3" t="s">
        <v>2</v>
      </c>
      <c r="C445" s="3" t="s">
        <v>3</v>
      </c>
      <c r="D445" s="3" t="s">
        <v>4</v>
      </c>
    </row>
    <row r="446" customHeight="1" spans="1:4">
      <c r="A446" s="18" t="s">
        <v>143</v>
      </c>
      <c r="B446" s="4"/>
      <c r="C446" s="12"/>
      <c r="D446" s="4"/>
    </row>
    <row r="447" customHeight="1" spans="1:4">
      <c r="A447" s="4"/>
      <c r="B447" s="4"/>
      <c r="C447" s="12" t="s">
        <v>144</v>
      </c>
      <c r="D447" s="4"/>
    </row>
    <row r="448" customHeight="1" spans="1:4">
      <c r="A448" s="4"/>
      <c r="B448" s="4"/>
      <c r="C448" s="12" t="s">
        <v>10</v>
      </c>
      <c r="D448" s="4"/>
    </row>
    <row r="449" customHeight="1" spans="1:4">
      <c r="A449" s="4"/>
      <c r="B449" s="4"/>
      <c r="C449" s="12"/>
      <c r="D449" s="4"/>
    </row>
    <row r="450" customHeight="1" spans="1:4">
      <c r="A450" s="4"/>
      <c r="B450" s="4"/>
      <c r="C450" s="12"/>
      <c r="D450" s="4"/>
    </row>
    <row r="451" customHeight="1" spans="1:4">
      <c r="A451" s="4"/>
      <c r="B451" s="4"/>
      <c r="C451" s="12"/>
      <c r="D451" s="4"/>
    </row>
    <row r="452" customHeight="1" spans="1:4">
      <c r="A452" s="4"/>
      <c r="B452" s="4"/>
      <c r="C452" s="12"/>
      <c r="D452" s="4"/>
    </row>
    <row r="453" customHeight="1" spans="1:4">
      <c r="A453" s="4"/>
      <c r="B453" s="4"/>
      <c r="C453" s="12"/>
      <c r="D453" s="4"/>
    </row>
    <row r="454" customHeight="1" spans="1:4">
      <c r="A454" s="4"/>
      <c r="B454" s="7" t="s">
        <v>145</v>
      </c>
      <c r="C454" s="12"/>
      <c r="D454" s="4"/>
    </row>
    <row r="455" customHeight="1" spans="1:4">
      <c r="A455" s="4"/>
      <c r="B455" s="5"/>
      <c r="C455" s="12"/>
      <c r="D455" s="4"/>
    </row>
    <row r="456" customHeight="1" spans="1:4">
      <c r="A456" s="4"/>
      <c r="B456" s="5"/>
      <c r="C456" s="12"/>
      <c r="D456" s="4"/>
    </row>
    <row r="457" ht="24" customHeight="1" spans="1:4">
      <c r="A457" s="3" t="s">
        <v>1</v>
      </c>
      <c r="B457" s="3" t="s">
        <v>2</v>
      </c>
      <c r="C457" s="3" t="s">
        <v>3</v>
      </c>
      <c r="D457" s="3" t="s">
        <v>4</v>
      </c>
    </row>
    <row r="458" customHeight="1" spans="1:4">
      <c r="A458" s="18" t="s">
        <v>146</v>
      </c>
      <c r="B458" s="4" t="str">
        <f>_xlfn.DISPIMG("ID_A34F79F615A64DA2B872E8F18BCC6AC5",1)</f>
        <v>=DISPIMG("ID_A34F79F615A64DA2B872E8F18BCC6AC5",1)</v>
      </c>
      <c r="C458" s="22"/>
      <c r="D458" s="4"/>
    </row>
    <row r="459" customHeight="1" spans="1:4">
      <c r="A459" s="4"/>
      <c r="B459" s="4"/>
      <c r="C459" s="12" t="s">
        <v>147</v>
      </c>
      <c r="D459" s="4"/>
    </row>
    <row r="460" customHeight="1" spans="1:4">
      <c r="A460" s="4"/>
      <c r="B460" s="4"/>
      <c r="C460" s="12" t="s">
        <v>10</v>
      </c>
      <c r="D460" s="4"/>
    </row>
    <row r="461" customHeight="1" spans="1:4">
      <c r="A461" s="4"/>
      <c r="B461" s="4"/>
      <c r="C461" s="12"/>
      <c r="D461" s="4"/>
    </row>
    <row r="462" customHeight="1" spans="1:4">
      <c r="A462" s="4"/>
      <c r="B462" s="4"/>
      <c r="C462" s="12"/>
      <c r="D462" s="4"/>
    </row>
    <row r="463" customHeight="1" spans="1:4">
      <c r="A463" s="4"/>
      <c r="B463" s="4"/>
      <c r="C463" s="12"/>
      <c r="D463" s="4"/>
    </row>
    <row r="464" customHeight="1" spans="1:4">
      <c r="A464" s="4"/>
      <c r="B464" s="4"/>
      <c r="C464" s="12"/>
      <c r="D464" s="4"/>
    </row>
    <row r="465" customHeight="1" spans="1:4">
      <c r="A465" s="4"/>
      <c r="B465" s="4"/>
      <c r="C465" s="12"/>
      <c r="D465" s="4"/>
    </row>
    <row r="466" customHeight="1" spans="1:4">
      <c r="A466" s="4"/>
      <c r="B466" s="4"/>
      <c r="C466" s="12"/>
      <c r="D466" s="4"/>
    </row>
    <row r="467" customHeight="1" spans="1:4">
      <c r="A467" s="4"/>
      <c r="B467" s="4"/>
      <c r="C467" s="12"/>
      <c r="D467" s="4"/>
    </row>
    <row r="468" customHeight="1" spans="1:4">
      <c r="A468" s="4"/>
      <c r="B468" s="4"/>
      <c r="C468" s="12"/>
      <c r="D468" s="4"/>
    </row>
    <row r="469" customHeight="1" spans="1:4">
      <c r="A469" s="4"/>
      <c r="B469" s="4"/>
      <c r="C469" s="12"/>
      <c r="D469" s="4"/>
    </row>
    <row r="470" customHeight="1" spans="1:4">
      <c r="A470" s="4"/>
      <c r="B470" s="4"/>
      <c r="C470" s="12"/>
      <c r="D470" s="4"/>
    </row>
    <row r="471" customHeight="1" spans="1:4">
      <c r="A471" s="4"/>
      <c r="B471" s="4"/>
      <c r="C471" s="12"/>
      <c r="D471" s="4"/>
    </row>
    <row r="472" customHeight="1" spans="1:4">
      <c r="A472" s="4"/>
      <c r="B472" s="4"/>
      <c r="C472" s="12"/>
      <c r="D472" s="4"/>
    </row>
    <row r="473" customHeight="1" spans="1:4">
      <c r="A473" s="4"/>
      <c r="B473" s="7" t="s">
        <v>148</v>
      </c>
      <c r="C473" s="12"/>
      <c r="D473" s="4"/>
    </row>
    <row r="474" customHeight="1" spans="1:4">
      <c r="A474" s="4"/>
      <c r="B474" s="5"/>
      <c r="C474" s="12"/>
      <c r="D474" s="4"/>
    </row>
    <row r="475" customHeight="1" spans="1:4">
      <c r="A475" s="4"/>
      <c r="B475" s="5"/>
      <c r="C475" s="12"/>
      <c r="D475" s="4"/>
    </row>
    <row r="476" customHeight="1" spans="1:4">
      <c r="A476" s="4"/>
      <c r="B476" s="5"/>
      <c r="C476" s="12"/>
      <c r="D476" s="4"/>
    </row>
    <row r="477" customHeight="1" spans="1:4">
      <c r="A477" s="4"/>
      <c r="B477" s="5"/>
      <c r="C477" s="12"/>
      <c r="D477" s="4"/>
    </row>
    <row r="478" customHeight="1" spans="1:4">
      <c r="A478" s="4"/>
      <c r="B478" s="5"/>
      <c r="C478" s="12"/>
      <c r="D478" s="4"/>
    </row>
    <row r="479" ht="24" customHeight="1" spans="1:4">
      <c r="A479" s="3" t="s">
        <v>1</v>
      </c>
      <c r="B479" s="3" t="s">
        <v>2</v>
      </c>
      <c r="C479" s="3" t="s">
        <v>3</v>
      </c>
      <c r="D479" s="3" t="s">
        <v>4</v>
      </c>
    </row>
    <row r="480" customHeight="1" spans="1:4">
      <c r="A480" s="18" t="s">
        <v>149</v>
      </c>
      <c r="B480" s="4" t="str">
        <f>_xlfn.DISPIMG("ID_B3042E20FC4C45EC8FD6FA2FC53E1917",1)</f>
        <v>=DISPIMG("ID_B3042E20FC4C45EC8FD6FA2FC53E1917",1)</v>
      </c>
      <c r="C480" s="22"/>
      <c r="D480" s="4"/>
    </row>
    <row r="481" customHeight="1" spans="1:4">
      <c r="A481" s="4"/>
      <c r="B481" s="4"/>
      <c r="C481" s="12" t="s">
        <v>150</v>
      </c>
      <c r="D481" s="4"/>
    </row>
    <row r="482" customHeight="1" spans="1:4">
      <c r="A482" s="4"/>
      <c r="B482" s="4"/>
      <c r="C482" s="12" t="s">
        <v>151</v>
      </c>
      <c r="D482" s="4"/>
    </row>
    <row r="483" customHeight="1" spans="1:4">
      <c r="A483" s="4"/>
      <c r="B483" s="4"/>
      <c r="C483" s="12" t="s">
        <v>10</v>
      </c>
      <c r="D483" s="4"/>
    </row>
    <row r="484" customHeight="1" spans="1:4">
      <c r="A484" s="4"/>
      <c r="B484" s="4"/>
      <c r="C484" s="12"/>
      <c r="D484" s="4"/>
    </row>
    <row r="485" customHeight="1" spans="1:4">
      <c r="A485" s="4"/>
      <c r="B485" s="4"/>
      <c r="C485" s="12"/>
      <c r="D485" s="4"/>
    </row>
    <row r="486" customHeight="1" spans="1:4">
      <c r="A486" s="4"/>
      <c r="B486" s="4"/>
      <c r="C486" s="12"/>
      <c r="D486" s="4"/>
    </row>
    <row r="487" customHeight="1" spans="1:4">
      <c r="A487" s="4"/>
      <c r="B487" s="4"/>
      <c r="C487" s="12"/>
      <c r="D487" s="4"/>
    </row>
    <row r="488" customHeight="1" spans="1:4">
      <c r="A488" s="4"/>
      <c r="B488" s="4"/>
      <c r="C488" s="12"/>
      <c r="D488" s="4"/>
    </row>
    <row r="489" customHeight="1" spans="1:4">
      <c r="A489" s="4"/>
      <c r="B489" s="4"/>
      <c r="C489" s="12"/>
      <c r="D489" s="4"/>
    </row>
    <row r="490" customHeight="1" spans="1:4">
      <c r="A490" s="4"/>
      <c r="B490" s="4"/>
      <c r="C490" s="12"/>
      <c r="D490" s="4"/>
    </row>
    <row r="491" customHeight="1" spans="1:4">
      <c r="A491" s="4"/>
      <c r="B491" s="4"/>
      <c r="C491" s="12"/>
      <c r="D491" s="4"/>
    </row>
    <row r="492" customHeight="1" spans="1:4">
      <c r="A492" s="4"/>
      <c r="B492" s="7" t="s">
        <v>152</v>
      </c>
      <c r="C492" s="12"/>
      <c r="D492" s="4"/>
    </row>
    <row r="493" customHeight="1" spans="1:4">
      <c r="A493" s="4"/>
      <c r="B493" s="5"/>
      <c r="C493" s="12"/>
      <c r="D493" s="4"/>
    </row>
    <row r="494" customHeight="1" spans="1:4">
      <c r="A494" s="4"/>
      <c r="B494" s="5"/>
      <c r="C494" s="12"/>
      <c r="D494" s="4"/>
    </row>
    <row r="495" ht="24" customHeight="1" spans="1:4">
      <c r="A495" s="3" t="s">
        <v>1</v>
      </c>
      <c r="B495" s="3" t="s">
        <v>2</v>
      </c>
      <c r="C495" s="3" t="s">
        <v>3</v>
      </c>
      <c r="D495" s="3" t="s">
        <v>4</v>
      </c>
    </row>
    <row r="496" customHeight="1" spans="1:4">
      <c r="A496" s="18" t="s">
        <v>153</v>
      </c>
      <c r="B496" s="4" t="str">
        <f>_xlfn.DISPIMG("ID_2577A5CB55EC46D18E23A78835ACA169",1)</f>
        <v>=DISPIMG("ID_2577A5CB55EC46D18E23A78835ACA169",1)</v>
      </c>
      <c r="C496" s="22"/>
      <c r="D496" s="4"/>
    </row>
    <row r="497" customHeight="1" spans="1:4">
      <c r="A497" s="4"/>
      <c r="B497" s="4"/>
      <c r="C497" s="12" t="s">
        <v>154</v>
      </c>
      <c r="D497" s="4"/>
    </row>
    <row r="498" customHeight="1" spans="1:4">
      <c r="A498" s="4"/>
      <c r="B498" s="4"/>
      <c r="C498" s="12" t="s">
        <v>10</v>
      </c>
      <c r="D498" s="4"/>
    </row>
    <row r="499" customHeight="1" spans="1:4">
      <c r="A499" s="4"/>
      <c r="B499" s="4"/>
      <c r="C499" s="12"/>
      <c r="D499" s="4"/>
    </row>
    <row r="500" customHeight="1" spans="1:4">
      <c r="A500" s="4"/>
      <c r="B500" s="4"/>
      <c r="C500" s="12"/>
      <c r="D500" s="4"/>
    </row>
    <row r="501" customHeight="1" spans="1:4">
      <c r="A501" s="4"/>
      <c r="B501" s="4"/>
      <c r="C501" s="12"/>
      <c r="D501" s="4"/>
    </row>
    <row r="502" customHeight="1" spans="1:4">
      <c r="A502" s="4"/>
      <c r="B502" s="4"/>
      <c r="C502" s="12"/>
      <c r="D502" s="4"/>
    </row>
    <row r="503" customHeight="1" spans="1:4">
      <c r="A503" s="4"/>
      <c r="B503" s="4"/>
      <c r="C503" s="12"/>
      <c r="D503" s="4"/>
    </row>
    <row r="504" customHeight="1" spans="1:4">
      <c r="A504" s="4"/>
      <c r="B504" s="4"/>
      <c r="C504" s="12"/>
      <c r="D504" s="4"/>
    </row>
    <row r="505" customHeight="1" spans="1:4">
      <c r="A505" s="4"/>
      <c r="B505" s="4"/>
      <c r="C505" s="12"/>
      <c r="D505" s="4"/>
    </row>
    <row r="506" customHeight="1" spans="1:4">
      <c r="A506" s="4"/>
      <c r="B506" s="4"/>
      <c r="C506" s="12"/>
      <c r="D506" s="4"/>
    </row>
    <row r="507" customHeight="1" spans="1:4">
      <c r="A507" s="4"/>
      <c r="B507" s="4"/>
      <c r="C507" s="12"/>
      <c r="D507" s="4"/>
    </row>
    <row r="508" customHeight="1" spans="1:4">
      <c r="A508" s="4"/>
      <c r="B508" s="7" t="s">
        <v>155</v>
      </c>
      <c r="C508" s="12"/>
      <c r="D508" s="4"/>
    </row>
    <row r="509" customHeight="1" spans="1:4">
      <c r="A509" s="4"/>
      <c r="B509" s="5"/>
      <c r="C509" s="12"/>
      <c r="D509" s="4"/>
    </row>
    <row r="510" customHeight="1" spans="1:4">
      <c r="A510" s="4"/>
      <c r="B510" s="5"/>
      <c r="C510" s="12"/>
      <c r="D510" s="4"/>
    </row>
    <row r="511" customHeight="1" spans="1:4">
      <c r="A511" s="4"/>
      <c r="B511" s="5"/>
      <c r="C511" s="12"/>
      <c r="D511" s="4"/>
    </row>
    <row r="512" customHeight="1" spans="1:4">
      <c r="A512" s="4"/>
      <c r="B512" s="5"/>
      <c r="C512" s="12"/>
      <c r="D512" s="4"/>
    </row>
    <row r="513" ht="24" customHeight="1" spans="1:4">
      <c r="A513" s="3" t="s">
        <v>1</v>
      </c>
      <c r="B513" s="3" t="s">
        <v>2</v>
      </c>
      <c r="C513" s="3" t="s">
        <v>3</v>
      </c>
      <c r="D513" s="3" t="s">
        <v>4</v>
      </c>
    </row>
    <row r="514" customHeight="1" spans="1:4">
      <c r="A514" s="18" t="s">
        <v>156</v>
      </c>
      <c r="B514" s="4" t="str">
        <f>_xlfn.DISPIMG("ID_1E977066CCCC41FA86EB8DF788F4470A",1)</f>
        <v>=DISPIMG("ID_1E977066CCCC41FA86EB8DF788F4470A",1)</v>
      </c>
      <c r="C514" s="12" t="s">
        <v>157</v>
      </c>
      <c r="D514" s="4"/>
    </row>
    <row r="515" customHeight="1" spans="1:4">
      <c r="A515" s="4"/>
      <c r="B515" s="4"/>
      <c r="C515" s="12" t="s">
        <v>158</v>
      </c>
      <c r="D515" s="4"/>
    </row>
    <row r="516" customHeight="1" spans="1:4">
      <c r="A516" s="4"/>
      <c r="B516" s="4"/>
      <c r="C516" s="12" t="s">
        <v>159</v>
      </c>
      <c r="D516" s="4"/>
    </row>
    <row r="517" customHeight="1" spans="1:4">
      <c r="A517" s="4"/>
      <c r="B517" s="4"/>
      <c r="C517" s="12" t="s">
        <v>160</v>
      </c>
      <c r="D517" s="4"/>
    </row>
    <row r="518" customHeight="1" spans="1:4">
      <c r="A518" s="4"/>
      <c r="B518" s="4"/>
      <c r="C518" s="12" t="s">
        <v>161</v>
      </c>
      <c r="D518" s="4"/>
    </row>
    <row r="519" customHeight="1" spans="1:4">
      <c r="A519" s="4"/>
      <c r="B519" s="4"/>
      <c r="C519" s="12" t="s">
        <v>162</v>
      </c>
      <c r="D519" s="4"/>
    </row>
    <row r="520" customHeight="1" spans="1:4">
      <c r="A520" s="4"/>
      <c r="B520" s="4"/>
      <c r="C520" s="12" t="s">
        <v>10</v>
      </c>
      <c r="D520" s="4"/>
    </row>
    <row r="521" customHeight="1" spans="1:4">
      <c r="A521" s="4"/>
      <c r="B521" s="4"/>
      <c r="C521" s="12"/>
      <c r="D521" s="4"/>
    </row>
    <row r="522" customHeight="1" spans="1:4">
      <c r="A522" s="4"/>
      <c r="B522" s="4"/>
      <c r="C522" s="12"/>
      <c r="D522" s="4"/>
    </row>
    <row r="523" customHeight="1" spans="1:4">
      <c r="A523" s="4"/>
      <c r="B523" s="4"/>
      <c r="C523" s="12"/>
      <c r="D523" s="4"/>
    </row>
    <row r="524" customHeight="1" spans="1:4">
      <c r="A524" s="4"/>
      <c r="B524" s="4"/>
      <c r="C524" s="12"/>
      <c r="D524" s="4"/>
    </row>
    <row r="525" customHeight="1" spans="1:4">
      <c r="A525" s="4"/>
      <c r="B525" s="7" t="s">
        <v>163</v>
      </c>
      <c r="C525" s="12"/>
      <c r="D525" s="4"/>
    </row>
    <row r="526" customHeight="1" spans="1:4">
      <c r="A526" s="4"/>
      <c r="B526" s="5"/>
      <c r="C526" s="12"/>
      <c r="D526" s="4"/>
    </row>
    <row r="527" ht="24" customHeight="1" spans="1:4">
      <c r="A527" s="3" t="s">
        <v>1</v>
      </c>
      <c r="B527" s="3" t="s">
        <v>2</v>
      </c>
      <c r="C527" s="3" t="s">
        <v>3</v>
      </c>
      <c r="D527" s="3" t="s">
        <v>4</v>
      </c>
    </row>
    <row r="528" customHeight="1" spans="1:4">
      <c r="A528" s="18" t="s">
        <v>164</v>
      </c>
      <c r="B528" s="4" t="str">
        <f>_xlfn.DISPIMG("ID_0937C453BC6645C5AC8963FE954EA4CF",1)</f>
        <v>=DISPIMG("ID_0937C453BC6645C5AC8963FE954EA4CF",1)</v>
      </c>
      <c r="C528" s="12" t="s">
        <v>165</v>
      </c>
      <c r="D528" s="4"/>
    </row>
    <row r="529" customHeight="1" spans="1:4">
      <c r="A529" s="4"/>
      <c r="B529" s="4"/>
      <c r="C529" s="12" t="s">
        <v>166</v>
      </c>
      <c r="D529" s="4"/>
    </row>
    <row r="530" customHeight="1" spans="1:4">
      <c r="A530" s="4"/>
      <c r="B530" s="4"/>
      <c r="C530" s="12" t="s">
        <v>167</v>
      </c>
      <c r="D530" s="4"/>
    </row>
    <row r="531" customHeight="1" spans="1:4">
      <c r="A531" s="4"/>
      <c r="B531" s="4"/>
      <c r="C531" s="12" t="s">
        <v>168</v>
      </c>
      <c r="D531" s="4"/>
    </row>
    <row r="532" customHeight="1" spans="1:4">
      <c r="A532" s="4"/>
      <c r="B532" s="4"/>
      <c r="C532" s="12" t="s">
        <v>169</v>
      </c>
      <c r="D532" s="4"/>
    </row>
    <row r="533" customHeight="1" spans="1:4">
      <c r="A533" s="4"/>
      <c r="B533" s="4"/>
      <c r="C533" s="12" t="s">
        <v>170</v>
      </c>
      <c r="D533" s="4"/>
    </row>
    <row r="534" customHeight="1" spans="1:4">
      <c r="A534" s="4"/>
      <c r="B534" s="4"/>
      <c r="C534" s="12" t="s">
        <v>171</v>
      </c>
      <c r="D534" s="4"/>
    </row>
    <row r="535" customHeight="1" spans="1:4">
      <c r="A535" s="4"/>
      <c r="B535" s="4"/>
      <c r="C535" s="12" t="s">
        <v>10</v>
      </c>
      <c r="D535" s="4"/>
    </row>
    <row r="536" customHeight="1" spans="1:4">
      <c r="A536" s="4"/>
      <c r="B536" s="4"/>
      <c r="C536" s="12"/>
      <c r="D536" s="4"/>
    </row>
    <row r="537" customHeight="1" spans="1:4">
      <c r="A537" s="4"/>
      <c r="B537" s="4"/>
      <c r="C537" s="12"/>
      <c r="D537" s="4"/>
    </row>
    <row r="538" customHeight="1" spans="1:4">
      <c r="A538" s="4"/>
      <c r="B538" s="4"/>
      <c r="C538" s="12"/>
      <c r="D538" s="4"/>
    </row>
    <row r="539" customHeight="1" spans="1:4">
      <c r="A539" s="4"/>
      <c r="B539" s="7" t="s">
        <v>172</v>
      </c>
      <c r="C539" s="12"/>
      <c r="D539" s="4"/>
    </row>
    <row r="540" customHeight="1" spans="1:4">
      <c r="A540" s="4"/>
      <c r="B540" s="5"/>
      <c r="C540" s="12"/>
      <c r="D540" s="4"/>
    </row>
    <row r="541" customHeight="1" spans="1:4">
      <c r="A541" s="4"/>
      <c r="B541" s="5"/>
      <c r="C541" s="12"/>
      <c r="D541" s="4"/>
    </row>
    <row r="542" customHeight="1" spans="1:4">
      <c r="A542" s="4"/>
      <c r="B542" s="5"/>
      <c r="C542" s="12"/>
      <c r="D542" s="4"/>
    </row>
    <row r="543" customHeight="1" spans="1:4">
      <c r="A543" s="4"/>
      <c r="B543" s="5"/>
      <c r="C543" s="12"/>
      <c r="D543" s="4"/>
    </row>
    <row r="544" customHeight="1" spans="1:4">
      <c r="A544" s="4"/>
      <c r="B544" s="5"/>
      <c r="C544" s="12"/>
      <c r="D544" s="4"/>
    </row>
    <row r="545" customHeight="1" spans="1:4">
      <c r="A545" s="4"/>
      <c r="B545" s="5"/>
      <c r="C545" s="12"/>
      <c r="D545" s="4"/>
    </row>
    <row r="546" customHeight="1" spans="1:4">
      <c r="A546" s="4"/>
      <c r="B546" s="5"/>
      <c r="C546" s="12"/>
      <c r="D546" s="4"/>
    </row>
    <row r="547" ht="24" customHeight="1" spans="1:4">
      <c r="A547" s="3" t="s">
        <v>1</v>
      </c>
      <c r="B547" s="3" t="s">
        <v>2</v>
      </c>
      <c r="C547" s="3" t="s">
        <v>3</v>
      </c>
      <c r="D547" s="3" t="s">
        <v>4</v>
      </c>
    </row>
    <row r="548" customHeight="1" spans="1:4">
      <c r="A548" s="18" t="s">
        <v>173</v>
      </c>
      <c r="B548" s="4" t="str">
        <f>_xlfn.DISPIMG("ID_3252A509741A4301A216185525072694",1)</f>
        <v>=DISPIMG("ID_3252A509741A4301A216185525072694",1)</v>
      </c>
      <c r="C548" s="12" t="s">
        <v>174</v>
      </c>
      <c r="D548" s="4"/>
    </row>
    <row r="549" customHeight="1" spans="1:4">
      <c r="A549" s="4"/>
      <c r="B549" s="4"/>
      <c r="C549" s="12" t="s">
        <v>175</v>
      </c>
      <c r="D549" s="4"/>
    </row>
    <row r="550" customHeight="1" spans="1:4">
      <c r="A550" s="4"/>
      <c r="B550" s="4"/>
      <c r="C550" s="12" t="s">
        <v>176</v>
      </c>
      <c r="D550" s="4"/>
    </row>
    <row r="551" customHeight="1" spans="1:4">
      <c r="A551" s="4"/>
      <c r="B551" s="4"/>
      <c r="C551" s="12" t="s">
        <v>177</v>
      </c>
      <c r="D551" s="4"/>
    </row>
    <row r="552" customHeight="1" spans="1:4">
      <c r="A552" s="4"/>
      <c r="B552" s="4"/>
      <c r="C552" s="12" t="s">
        <v>178</v>
      </c>
      <c r="D552" s="4"/>
    </row>
    <row r="553" customHeight="1" spans="1:4">
      <c r="A553" s="4"/>
      <c r="B553" s="4"/>
      <c r="C553" s="12" t="s">
        <v>10</v>
      </c>
      <c r="D553" s="4"/>
    </row>
    <row r="554" customHeight="1" spans="1:4">
      <c r="A554" s="4"/>
      <c r="B554" s="4"/>
      <c r="C554" s="12"/>
      <c r="D554" s="4"/>
    </row>
    <row r="555" customHeight="1" spans="1:4">
      <c r="A555" s="4"/>
      <c r="B555" s="4"/>
      <c r="C555" s="12"/>
      <c r="D555" s="4"/>
    </row>
    <row r="556" customHeight="1" spans="1:4">
      <c r="A556" s="4"/>
      <c r="B556" s="4"/>
      <c r="C556" s="12"/>
      <c r="D556" s="4"/>
    </row>
    <row r="557" customHeight="1" spans="1:4">
      <c r="A557" s="4"/>
      <c r="B557" s="4"/>
      <c r="C557" s="12"/>
      <c r="D557" s="4"/>
    </row>
    <row r="558" customHeight="1" spans="1:4">
      <c r="A558" s="4"/>
      <c r="B558" s="7" t="s">
        <v>179</v>
      </c>
      <c r="C558" s="12"/>
      <c r="D558" s="4"/>
    </row>
    <row r="559" customHeight="1" spans="1:4">
      <c r="A559" s="4"/>
      <c r="B559" s="5"/>
      <c r="C559" s="12"/>
      <c r="D559" s="4"/>
    </row>
    <row r="560" customHeight="1" spans="1:4">
      <c r="A560" s="4"/>
      <c r="B560" s="5"/>
      <c r="C560" s="12"/>
      <c r="D560" s="4"/>
    </row>
    <row r="561" customHeight="1" spans="1:4">
      <c r="A561" s="4"/>
      <c r="B561" s="5"/>
      <c r="C561" s="12"/>
      <c r="D561" s="4"/>
    </row>
    <row r="562" customHeight="1" spans="1:4">
      <c r="A562" s="4"/>
      <c r="B562" s="5"/>
      <c r="C562" s="12"/>
      <c r="D562" s="4"/>
    </row>
    <row r="563" customHeight="1" spans="1:4">
      <c r="A563" s="4"/>
      <c r="B563" s="5"/>
      <c r="C563" s="12"/>
      <c r="D563" s="4"/>
    </row>
    <row r="564" ht="24" customHeight="1" spans="1:4">
      <c r="A564" s="3" t="s">
        <v>1</v>
      </c>
      <c r="B564" s="3" t="s">
        <v>2</v>
      </c>
      <c r="C564" s="3" t="s">
        <v>3</v>
      </c>
      <c r="D564" s="3" t="s">
        <v>4</v>
      </c>
    </row>
    <row r="565" customHeight="1" spans="1:4">
      <c r="A565" s="18" t="s">
        <v>180</v>
      </c>
      <c r="B565" s="4" t="str">
        <f>_xlfn.DISPIMG("ID_CD5E108461914C2C90077E7DB516F54A",1)</f>
        <v>=DISPIMG("ID_CD5E108461914C2C90077E7DB516F54A",1)</v>
      </c>
      <c r="C565" s="12" t="s">
        <v>181</v>
      </c>
      <c r="D565" s="4"/>
    </row>
    <row r="566" customHeight="1" spans="1:4">
      <c r="A566" s="4"/>
      <c r="B566" s="4"/>
      <c r="C566" s="12" t="str">
        <f>C548</f>
        <v>更换灌装硅胶管3米*45</v>
      </c>
      <c r="D566" s="4"/>
    </row>
    <row r="567" customHeight="1" spans="1:4">
      <c r="A567" s="4"/>
      <c r="B567" s="4"/>
      <c r="C567" s="12" t="str">
        <f>C549</f>
        <v>更换转瓶转轮2件*65</v>
      </c>
      <c r="D567" s="4"/>
    </row>
    <row r="568" customHeight="1" spans="1:4">
      <c r="A568" s="4"/>
      <c r="B568" s="4"/>
      <c r="C568" s="12" t="str">
        <f>C550</f>
        <v>更换火头1件*360</v>
      </c>
      <c r="D568" s="4"/>
    </row>
    <row r="569" customHeight="1" spans="1:4">
      <c r="A569" s="4"/>
      <c r="B569" s="4"/>
      <c r="C569" s="12" t="str">
        <f>C551</f>
        <v>升降杆除锈镀铬喷剂1瓶*35</v>
      </c>
      <c r="D569" s="4"/>
    </row>
    <row r="570" customHeight="1" spans="1:4">
      <c r="A570" s="4"/>
      <c r="B570" s="4"/>
      <c r="C570" s="12" t="str">
        <f>C552</f>
        <v>整机配件除锈剂1瓶*25，防锈剂1瓶*35，关节传动换油喷剂1瓶*45</v>
      </c>
      <c r="D570" s="4"/>
    </row>
    <row r="571" customHeight="1" spans="1:4">
      <c r="A571" s="4"/>
      <c r="B571" s="4"/>
      <c r="C571" s="12" t="s">
        <v>10</v>
      </c>
      <c r="D571" s="4"/>
    </row>
    <row r="572" customHeight="1" spans="1:4">
      <c r="A572" s="4"/>
      <c r="B572" s="4"/>
      <c r="C572" s="12"/>
      <c r="D572" s="4"/>
    </row>
    <row r="573" customHeight="1" spans="1:4">
      <c r="A573" s="4"/>
      <c r="B573" s="4"/>
      <c r="C573" s="12"/>
      <c r="D573" s="4"/>
    </row>
    <row r="574" customHeight="1" spans="1:4">
      <c r="A574" s="4"/>
      <c r="B574" s="4"/>
      <c r="C574" s="12"/>
      <c r="D574" s="4"/>
    </row>
    <row r="575" customHeight="1" spans="1:4">
      <c r="A575" s="4"/>
      <c r="B575" s="7" t="s">
        <v>182</v>
      </c>
      <c r="C575" s="12"/>
      <c r="D575" s="4"/>
    </row>
    <row r="576" customHeight="1" spans="1:4">
      <c r="A576" s="4"/>
      <c r="B576" s="5"/>
      <c r="C576" s="12"/>
      <c r="D576" s="4"/>
    </row>
    <row r="577" customHeight="1" spans="1:4">
      <c r="A577" s="4"/>
      <c r="B577" s="5"/>
      <c r="C577" s="12"/>
      <c r="D577" s="4"/>
    </row>
    <row r="578" customHeight="1" spans="1:4">
      <c r="A578" s="4"/>
      <c r="B578" s="5"/>
      <c r="C578" s="12"/>
      <c r="D578" s="4"/>
    </row>
    <row r="579" customHeight="1" spans="1:4">
      <c r="A579" s="4"/>
      <c r="B579" s="5"/>
      <c r="C579" s="12"/>
      <c r="D579" s="4"/>
    </row>
    <row r="580" customHeight="1" spans="1:4">
      <c r="A580" s="4"/>
      <c r="B580" s="5"/>
      <c r="C580" s="12"/>
      <c r="D580" s="4"/>
    </row>
    <row r="581" ht="24" customHeight="1" spans="1:4">
      <c r="A581" s="3" t="s">
        <v>1</v>
      </c>
      <c r="B581" s="3" t="s">
        <v>2</v>
      </c>
      <c r="C581" s="3" t="s">
        <v>3</v>
      </c>
      <c r="D581" s="3" t="s">
        <v>4</v>
      </c>
    </row>
    <row r="582" customHeight="1" spans="1:4">
      <c r="A582" s="18" t="s">
        <v>183</v>
      </c>
      <c r="B582" s="4" t="str">
        <f>_xlfn.DISPIMG("ID_8F78482755C94DBD806D94CB27BA9983",1)</f>
        <v>=DISPIMG("ID_8F78482755C94DBD806D94CB27BA9983",1)</v>
      </c>
      <c r="C582" s="12"/>
      <c r="D582" s="4"/>
    </row>
    <row r="583" customHeight="1" spans="1:4">
      <c r="A583" s="4"/>
      <c r="B583" s="4"/>
      <c r="C583" s="12" t="s">
        <v>184</v>
      </c>
      <c r="D583" s="4"/>
    </row>
    <row r="584" customHeight="1" spans="1:4">
      <c r="A584" s="4"/>
      <c r="B584" s="4"/>
      <c r="C584" s="12" t="s">
        <v>10</v>
      </c>
      <c r="D584" s="4"/>
    </row>
    <row r="585" customHeight="1" spans="1:4">
      <c r="A585" s="4"/>
      <c r="B585" s="4"/>
      <c r="C585" s="12"/>
      <c r="D585" s="4"/>
    </row>
    <row r="586" customHeight="1" spans="1:4">
      <c r="A586" s="4"/>
      <c r="B586" s="4"/>
      <c r="C586" s="12"/>
      <c r="D586" s="4"/>
    </row>
    <row r="587" customHeight="1" spans="1:4">
      <c r="A587" s="4"/>
      <c r="B587" s="4"/>
      <c r="C587" s="12"/>
      <c r="D587" s="4"/>
    </row>
    <row r="588" customHeight="1" spans="1:4">
      <c r="A588" s="4"/>
      <c r="B588" s="4"/>
      <c r="C588" s="12"/>
      <c r="D588" s="4"/>
    </row>
    <row r="589" customHeight="1" spans="1:4">
      <c r="A589" s="4"/>
      <c r="B589" s="4"/>
      <c r="C589" s="12"/>
      <c r="D589" s="4"/>
    </row>
    <row r="590" customHeight="1" spans="1:4">
      <c r="A590" s="4"/>
      <c r="B590" s="4"/>
      <c r="C590" s="12"/>
      <c r="D590" s="4"/>
    </row>
    <row r="591" customHeight="1" spans="1:4">
      <c r="A591" s="4"/>
      <c r="B591" s="4"/>
      <c r="C591" s="12"/>
      <c r="D591" s="4"/>
    </row>
    <row r="592" customHeight="1" spans="1:4">
      <c r="A592" s="4"/>
      <c r="B592" s="4"/>
      <c r="C592" s="12"/>
      <c r="D592" s="4"/>
    </row>
    <row r="593" customHeight="1" spans="1:4">
      <c r="A593" s="4"/>
      <c r="B593" s="4"/>
      <c r="C593" s="12"/>
      <c r="D593" s="4"/>
    </row>
    <row r="594" customHeight="1" spans="1:4">
      <c r="A594" s="4"/>
      <c r="B594" s="4"/>
      <c r="C594" s="12"/>
      <c r="D594" s="4"/>
    </row>
    <row r="595" customHeight="1" spans="1:4">
      <c r="A595" s="4"/>
      <c r="B595" s="4"/>
      <c r="C595" s="12"/>
      <c r="D595" s="4"/>
    </row>
    <row r="596" customHeight="1" spans="1:4">
      <c r="A596" s="4"/>
      <c r="B596" s="7" t="s">
        <v>185</v>
      </c>
      <c r="C596" s="12"/>
      <c r="D596" s="4"/>
    </row>
    <row r="597" customHeight="1" spans="1:4">
      <c r="A597" s="4"/>
      <c r="B597" s="5"/>
      <c r="C597" s="12"/>
      <c r="D597" s="4"/>
    </row>
    <row r="598" customHeight="1" spans="1:4">
      <c r="A598" s="4"/>
      <c r="B598" s="5"/>
      <c r="C598" s="12"/>
      <c r="D598" s="4"/>
    </row>
    <row r="599" ht="24" customHeight="1" spans="1:4">
      <c r="A599" s="3" t="s">
        <v>1</v>
      </c>
      <c r="B599" s="3" t="s">
        <v>2</v>
      </c>
      <c r="C599" s="3" t="s">
        <v>3</v>
      </c>
      <c r="D599" s="3" t="s">
        <v>4</v>
      </c>
    </row>
    <row r="600" customHeight="1" spans="1:4">
      <c r="A600" s="18" t="s">
        <v>186</v>
      </c>
      <c r="B600" s="4" t="str">
        <f>_xlfn.DISPIMG("ID_1FF2DD8F2C0E4F30AC993E4D94EDB9D5",1)</f>
        <v>=DISPIMG("ID_1FF2DD8F2C0E4F30AC993E4D94EDB9D5",1)</v>
      </c>
      <c r="C600" s="12"/>
      <c r="D600" s="4"/>
    </row>
    <row r="601" customHeight="1" spans="1:4">
      <c r="A601" s="4"/>
      <c r="B601" s="4"/>
      <c r="C601" s="12" t="s">
        <v>187</v>
      </c>
      <c r="D601" s="4"/>
    </row>
    <row r="602" customHeight="1" spans="1:4">
      <c r="A602" s="4"/>
      <c r="B602" s="4"/>
      <c r="C602" s="12" t="s">
        <v>188</v>
      </c>
      <c r="D602" s="4"/>
    </row>
    <row r="603" customHeight="1" spans="1:4">
      <c r="A603" s="4"/>
      <c r="B603" s="4"/>
      <c r="C603" s="12" t="s">
        <v>10</v>
      </c>
      <c r="D603" s="4"/>
    </row>
    <row r="604" customHeight="1" spans="1:4">
      <c r="A604" s="4"/>
      <c r="B604" s="4"/>
      <c r="C604" s="12"/>
      <c r="D604" s="4"/>
    </row>
    <row r="605" customHeight="1" spans="1:4">
      <c r="A605" s="4"/>
      <c r="B605" s="4"/>
      <c r="C605" s="12"/>
      <c r="D605" s="4"/>
    </row>
    <row r="606" customHeight="1" spans="1:4">
      <c r="A606" s="4"/>
      <c r="B606" s="4"/>
      <c r="C606" s="12"/>
      <c r="D606" s="4"/>
    </row>
    <row r="607" customHeight="1" spans="1:4">
      <c r="A607" s="4"/>
      <c r="B607" s="4"/>
      <c r="C607" s="12"/>
      <c r="D607" s="4"/>
    </row>
    <row r="608" customHeight="1" spans="1:4">
      <c r="A608" s="4"/>
      <c r="B608" s="4"/>
      <c r="C608" s="12"/>
      <c r="D608" s="4"/>
    </row>
    <row r="609" customHeight="1" spans="1:4">
      <c r="A609" s="4"/>
      <c r="B609" s="4"/>
      <c r="C609" s="12"/>
      <c r="D609" s="4"/>
    </row>
    <row r="610" customHeight="1" spans="1:4">
      <c r="A610" s="4"/>
      <c r="B610" s="4"/>
      <c r="C610" s="12"/>
      <c r="D610" s="4"/>
    </row>
    <row r="611" customHeight="1" spans="1:4">
      <c r="A611" s="4"/>
      <c r="B611" s="4"/>
      <c r="C611" s="12"/>
      <c r="D611" s="4"/>
    </row>
    <row r="612" customHeight="1" spans="1:4">
      <c r="A612" s="4"/>
      <c r="B612" s="7" t="s">
        <v>189</v>
      </c>
      <c r="C612" s="12"/>
      <c r="D612" s="4"/>
    </row>
    <row r="613" customHeight="1" spans="1:4">
      <c r="A613" s="4"/>
      <c r="B613" s="5"/>
      <c r="C613" s="12"/>
      <c r="D613" s="4"/>
    </row>
    <row r="614" ht="24" customHeight="1" spans="1:4">
      <c r="A614" s="3" t="s">
        <v>1</v>
      </c>
      <c r="B614" s="3" t="s">
        <v>2</v>
      </c>
      <c r="C614" s="3" t="s">
        <v>3</v>
      </c>
      <c r="D614" s="3" t="s">
        <v>4</v>
      </c>
    </row>
    <row r="615" customHeight="1" spans="1:4">
      <c r="A615" s="18" t="s">
        <v>190</v>
      </c>
      <c r="B615" s="4" t="str">
        <f>_xlfn.DISPIMG("ID_3ED168DE8112403A868B743E36415988",1)</f>
        <v>=DISPIMG("ID_3ED168DE8112403A868B743E36415988",1)</v>
      </c>
      <c r="C615" s="12" t="s">
        <v>191</v>
      </c>
      <c r="D615" s="4"/>
    </row>
    <row r="616" customHeight="1" spans="1:4">
      <c r="A616" s="4"/>
      <c r="B616" s="4"/>
      <c r="C616" s="12" t="s">
        <v>192</v>
      </c>
      <c r="D616" s="4"/>
    </row>
    <row r="617" customHeight="1" spans="1:4">
      <c r="A617" s="4"/>
      <c r="B617" s="4"/>
      <c r="C617" s="12" t="s">
        <v>10</v>
      </c>
      <c r="D617" s="4"/>
    </row>
    <row r="618" customHeight="1" spans="1:4">
      <c r="A618" s="4"/>
      <c r="B618" s="4"/>
      <c r="C618" s="12"/>
      <c r="D618" s="4"/>
    </row>
    <row r="619" customHeight="1" spans="1:4">
      <c r="A619" s="4"/>
      <c r="B619" s="4"/>
      <c r="C619" s="12"/>
      <c r="D619" s="4"/>
    </row>
    <row r="620" customHeight="1" spans="1:4">
      <c r="A620" s="4"/>
      <c r="B620" s="4"/>
      <c r="C620" s="12"/>
      <c r="D620" s="4"/>
    </row>
    <row r="621" customHeight="1" spans="1:4">
      <c r="A621" s="4"/>
      <c r="B621" s="4"/>
      <c r="C621" s="12"/>
      <c r="D621" s="4"/>
    </row>
    <row r="622" customHeight="1" spans="1:4">
      <c r="A622" s="4"/>
      <c r="B622" s="4"/>
      <c r="C622" s="12"/>
      <c r="D622" s="4"/>
    </row>
    <row r="623" customHeight="1" spans="1:4">
      <c r="A623" s="4"/>
      <c r="B623" s="4"/>
      <c r="C623" s="12"/>
      <c r="D623" s="4"/>
    </row>
    <row r="624" customHeight="1" spans="1:4">
      <c r="A624" s="4"/>
      <c r="B624" s="4"/>
      <c r="C624" s="12"/>
      <c r="D624" s="4"/>
    </row>
    <row r="625" customHeight="1" spans="1:4">
      <c r="A625" s="4"/>
      <c r="B625" s="7" t="s">
        <v>193</v>
      </c>
      <c r="C625" s="12"/>
      <c r="D625" s="4"/>
    </row>
    <row r="626" customHeight="1" spans="1:4">
      <c r="A626" s="4"/>
      <c r="B626" s="5"/>
      <c r="C626" s="12"/>
      <c r="D626" s="4"/>
    </row>
    <row r="627" customHeight="1" spans="1:4">
      <c r="A627" s="23" t="s">
        <v>194</v>
      </c>
      <c r="B627" s="23"/>
      <c r="C627" s="23"/>
      <c r="D627" s="23"/>
    </row>
    <row r="628" customHeight="1" spans="1:4">
      <c r="A628" s="23"/>
      <c r="B628" s="23"/>
      <c r="C628" s="23"/>
      <c r="D628" s="23"/>
    </row>
  </sheetData>
  <mergeCells count="157">
    <mergeCell ref="A1:D1"/>
    <mergeCell ref="A3:A14"/>
    <mergeCell ref="A16:A30"/>
    <mergeCell ref="A32:A43"/>
    <mergeCell ref="A45:A59"/>
    <mergeCell ref="A61:A72"/>
    <mergeCell ref="A74:A88"/>
    <mergeCell ref="A90:A105"/>
    <mergeCell ref="A107:A117"/>
    <mergeCell ref="A119:A131"/>
    <mergeCell ref="A133:A146"/>
    <mergeCell ref="A148:A163"/>
    <mergeCell ref="A165:A175"/>
    <mergeCell ref="A177:A191"/>
    <mergeCell ref="A193:A206"/>
    <mergeCell ref="A208:A223"/>
    <mergeCell ref="A225:A240"/>
    <mergeCell ref="A242:A260"/>
    <mergeCell ref="A262:A274"/>
    <mergeCell ref="A276:A290"/>
    <mergeCell ref="A292:A308"/>
    <mergeCell ref="A310:A323"/>
    <mergeCell ref="A325:A342"/>
    <mergeCell ref="A344:A360"/>
    <mergeCell ref="A362:A376"/>
    <mergeCell ref="A378:A389"/>
    <mergeCell ref="A391:A410"/>
    <mergeCell ref="A412:A425"/>
    <mergeCell ref="A427:A444"/>
    <mergeCell ref="A446:A456"/>
    <mergeCell ref="A458:A478"/>
    <mergeCell ref="A480:A494"/>
    <mergeCell ref="A496:A512"/>
    <mergeCell ref="A514:A526"/>
    <mergeCell ref="A528:A546"/>
    <mergeCell ref="A548:A563"/>
    <mergeCell ref="A565:A580"/>
    <mergeCell ref="A582:A598"/>
    <mergeCell ref="A600:A613"/>
    <mergeCell ref="A615:A626"/>
    <mergeCell ref="B3:B10"/>
    <mergeCell ref="B11:B14"/>
    <mergeCell ref="B16:B24"/>
    <mergeCell ref="B25:B30"/>
    <mergeCell ref="B32:B40"/>
    <mergeCell ref="B41:B43"/>
    <mergeCell ref="B45:B54"/>
    <mergeCell ref="B55:B59"/>
    <mergeCell ref="B61:B69"/>
    <mergeCell ref="B70:B72"/>
    <mergeCell ref="B74:B83"/>
    <mergeCell ref="B84:B88"/>
    <mergeCell ref="B90:B101"/>
    <mergeCell ref="B102:B105"/>
    <mergeCell ref="B107:B112"/>
    <mergeCell ref="B113:B117"/>
    <mergeCell ref="B119:B129"/>
    <mergeCell ref="B130:B131"/>
    <mergeCell ref="B133:B143"/>
    <mergeCell ref="B144:B146"/>
    <mergeCell ref="B148:B158"/>
    <mergeCell ref="B159:B163"/>
    <mergeCell ref="B165:B172"/>
    <mergeCell ref="B173:B175"/>
    <mergeCell ref="B177:B186"/>
    <mergeCell ref="B187:B191"/>
    <mergeCell ref="B193:B202"/>
    <mergeCell ref="B203:B206"/>
    <mergeCell ref="B208:B217"/>
    <mergeCell ref="B218:B223"/>
    <mergeCell ref="B225:B237"/>
    <mergeCell ref="B238:B240"/>
    <mergeCell ref="B242:B255"/>
    <mergeCell ref="B256:B260"/>
    <mergeCell ref="B262:B269"/>
    <mergeCell ref="B270:B274"/>
    <mergeCell ref="B276:B289"/>
    <mergeCell ref="B292:B306"/>
    <mergeCell ref="B307:B308"/>
    <mergeCell ref="B310:B320"/>
    <mergeCell ref="B321:B323"/>
    <mergeCell ref="B325:B339"/>
    <mergeCell ref="B340:B342"/>
    <mergeCell ref="B344:B358"/>
    <mergeCell ref="B359:B360"/>
    <mergeCell ref="B362:B372"/>
    <mergeCell ref="B373:B376"/>
    <mergeCell ref="B378:B386"/>
    <mergeCell ref="B387:B389"/>
    <mergeCell ref="B391:B405"/>
    <mergeCell ref="B406:B410"/>
    <mergeCell ref="B412:B421"/>
    <mergeCell ref="B422:B425"/>
    <mergeCell ref="B427:B440"/>
    <mergeCell ref="B441:B444"/>
    <mergeCell ref="B446:B453"/>
    <mergeCell ref="B454:B456"/>
    <mergeCell ref="B458:B472"/>
    <mergeCell ref="B473:B478"/>
    <mergeCell ref="B480:B491"/>
    <mergeCell ref="B492:B494"/>
    <mergeCell ref="B496:B507"/>
    <mergeCell ref="B508:B512"/>
    <mergeCell ref="B514:B524"/>
    <mergeCell ref="B525:B526"/>
    <mergeCell ref="B528:B538"/>
    <mergeCell ref="B539:B546"/>
    <mergeCell ref="B548:B557"/>
    <mergeCell ref="B558:B563"/>
    <mergeCell ref="B565:B574"/>
    <mergeCell ref="B575:B580"/>
    <mergeCell ref="B582:B595"/>
    <mergeCell ref="B596:B598"/>
    <mergeCell ref="B600:B611"/>
    <mergeCell ref="B612:B613"/>
    <mergeCell ref="B615:B624"/>
    <mergeCell ref="B625:B626"/>
    <mergeCell ref="D11:D12"/>
    <mergeCell ref="D21:D22"/>
    <mergeCell ref="D36:D37"/>
    <mergeCell ref="D68:D69"/>
    <mergeCell ref="D78:D83"/>
    <mergeCell ref="D110:D111"/>
    <mergeCell ref="D122:D123"/>
    <mergeCell ref="D140:D141"/>
    <mergeCell ref="D155:D156"/>
    <mergeCell ref="D171:D172"/>
    <mergeCell ref="D185:D186"/>
    <mergeCell ref="D198:D199"/>
    <mergeCell ref="D213:D214"/>
    <mergeCell ref="D225:D226"/>
    <mergeCell ref="D227:D229"/>
    <mergeCell ref="D231:D232"/>
    <mergeCell ref="D246:D247"/>
    <mergeCell ref="D266:D267"/>
    <mergeCell ref="D278:D279"/>
    <mergeCell ref="D294:D295"/>
    <mergeCell ref="D312:D313"/>
    <mergeCell ref="D327:D328"/>
    <mergeCell ref="D346:D347"/>
    <mergeCell ref="D370:D371"/>
    <mergeCell ref="D381:D382"/>
    <mergeCell ref="D395:D396"/>
    <mergeCell ref="D416:D417"/>
    <mergeCell ref="D430:D431"/>
    <mergeCell ref="D449:D450"/>
    <mergeCell ref="D461:D462"/>
    <mergeCell ref="D485:D486"/>
    <mergeCell ref="D499:D500"/>
    <mergeCell ref="D520:D521"/>
    <mergeCell ref="D536:D537"/>
    <mergeCell ref="D554:D555"/>
    <mergeCell ref="D572:D573"/>
    <mergeCell ref="D584:D585"/>
    <mergeCell ref="D602:D603"/>
    <mergeCell ref="D617:D618"/>
    <mergeCell ref="A627:D628"/>
  </mergeCells>
  <printOptions horizontalCentered="1"/>
  <pageMargins left="0.700694444444445" right="0.700694444444445" top="0.751388888888889" bottom="0.751388888888889" header="0.298611111111111" footer="0.298611111111111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最新版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邛江丶  小浩</cp:lastModifiedBy>
  <dcterms:created xsi:type="dcterms:W3CDTF">2025-03-12T09:18:00Z</dcterms:created>
  <dcterms:modified xsi:type="dcterms:W3CDTF">2025-03-12T10:02:33Z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F5323B3FE32B4EA9AEFE1FB566BDD3A1_13</vt:lpwstr>
  </property>
  <property fmtid="{D5CDD505-2E9C-101B-9397-08002B2CF9AE}" pid="3" name="KSOProductBuildVer">
    <vt:lpwstr>2052-12.1.0.20305</vt:lpwstr>
  </property>
</Properties>
</file>