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60" firstSheet="5" activeTab="12"/>
  </bookViews>
  <sheets>
    <sheet name="目录" sheetId="13" r:id="rId1"/>
    <sheet name="部门收支预算总表" sheetId="5" r:id="rId2"/>
    <sheet name="部门收入预算总表" sheetId="1" r:id="rId3"/>
    <sheet name="部门支出预算总表" sheetId="2" r:id="rId4"/>
    <sheet name="财政拨款收支预算总表" sheetId="6" r:id="rId5"/>
    <sheet name="一般公共预算支出表" sheetId="4" r:id="rId6"/>
    <sheet name="一般公共预算基本支出明细表（按经济分类）" sheetId="3" r:id="rId7"/>
    <sheet name="财政拨款“三公”经费预算支出表" sheetId="7" r:id="rId8"/>
    <sheet name="政府性基金预算支出表" sheetId="8" r:id="rId9"/>
    <sheet name="国有资本经营预算支出表" sheetId="9" r:id="rId10"/>
    <sheet name="基本支出预算总表" sheetId="10" r:id="rId11"/>
    <sheet name="项目支出预算总表" sheetId="11" r:id="rId12"/>
    <sheet name="项目支出绩效目标批复表" sheetId="12" r:id="rId13"/>
  </sheets>
  <definedNames>
    <definedName name="_xlnm.Print_Titles" localSheetId="6">'一般公共预算基本支出明细表（按经济分类）'!$1:$4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<sst xmlns="http://schemas.openxmlformats.org/spreadsheetml/2006/main" count="714" uniqueCount="385">
  <si>
    <t>部门预算公开表</t>
  </si>
  <si>
    <t>表1</t>
  </si>
  <si>
    <t xml:space="preserve">铜仁职业技术学院2024年部门收支预算总表	</t>
  </si>
  <si>
    <t>表2</t>
  </si>
  <si>
    <t xml:space="preserve">铜仁职业技术学院2024年部门收入预算总表	</t>
  </si>
  <si>
    <t>表3</t>
  </si>
  <si>
    <t xml:space="preserve">铜仁职业技术学院2024年部门支出预算总表	</t>
  </si>
  <si>
    <t>表4</t>
  </si>
  <si>
    <t xml:space="preserve">铜仁职业技术学院2024年财政拨款收支预算总表	</t>
  </si>
  <si>
    <t>表5</t>
  </si>
  <si>
    <t xml:space="preserve">铜仁职业技术学院2024年一般公共预算支出表	</t>
  </si>
  <si>
    <t>表6</t>
  </si>
  <si>
    <t xml:space="preserve">铜仁职业技术学院2024年一般公共预算基本支出明细表（按经济分类）	</t>
  </si>
  <si>
    <t>表7</t>
  </si>
  <si>
    <t xml:space="preserve">铜仁职业技术学院2024年财政拨款“三公”经费预算支出表	</t>
  </si>
  <si>
    <t>表8</t>
  </si>
  <si>
    <t xml:space="preserve">铜仁职业技术学院2024年政府性基金预算支出表	</t>
  </si>
  <si>
    <t>表9</t>
  </si>
  <si>
    <t xml:space="preserve">铜仁职业技术学院2024年国有资本经营预算支出表	</t>
  </si>
  <si>
    <t>表10</t>
  </si>
  <si>
    <r>
      <t>铜仁职业技术学院2024年基本支出预算总表</t>
    </r>
    <r>
      <rPr>
        <sz val="11"/>
        <color theme="1"/>
        <rFont val="Arial"/>
        <charset val="134"/>
      </rPr>
      <t xml:space="preserve">	</t>
    </r>
  </si>
  <si>
    <t>表11</t>
  </si>
  <si>
    <r>
      <t>铜仁职业技术学院2024年项目支出预算总表</t>
    </r>
    <r>
      <rPr>
        <sz val="11"/>
        <color theme="1"/>
        <rFont val="Arial"/>
        <charset val="134"/>
      </rPr>
      <t xml:space="preserve">	</t>
    </r>
  </si>
  <si>
    <t>表12</t>
  </si>
  <si>
    <t>铜仁职业技术学院2024年项目支出绩效目标批复表</t>
  </si>
  <si>
    <r>
      <rPr>
        <sz val="16"/>
        <color theme="1"/>
        <rFont val="宋体"/>
        <charset val="134"/>
        <scheme val="minor"/>
      </rPr>
      <t>铜仁职业技术学院</t>
    </r>
    <r>
      <rPr>
        <sz val="16"/>
        <color theme="1"/>
        <rFont val="Arial"/>
        <charset val="134"/>
      </rPr>
      <t>2024</t>
    </r>
    <r>
      <rPr>
        <sz val="16"/>
        <color theme="1"/>
        <rFont val="宋体"/>
        <charset val="134"/>
      </rPr>
      <t>年部门收支预算总表</t>
    </r>
  </si>
  <si>
    <t>单位：万元</t>
  </si>
  <si>
    <t>2024年收入</t>
  </si>
  <si>
    <t>2024年支出</t>
  </si>
  <si>
    <t>备注</t>
  </si>
  <si>
    <t>项目</t>
  </si>
  <si>
    <t>预算数</t>
  </si>
  <si>
    <t>一、本年收入</t>
  </si>
  <si>
    <t>一、本年支出</t>
  </si>
  <si>
    <t>（一）财政拨款收入</t>
  </si>
  <si>
    <t>（一）一般公共服务支出</t>
  </si>
  <si>
    <t>1.一般公共预算拨款收入</t>
  </si>
  <si>
    <t>（三）国防支出</t>
  </si>
  <si>
    <t>2.政府性基金预算拨款收收入</t>
  </si>
  <si>
    <t>（四）公共安全支出</t>
  </si>
  <si>
    <t>3.国有资本经营预算收入</t>
  </si>
  <si>
    <t>（五）教育支出</t>
  </si>
  <si>
    <t>（二）财政专户管理资金收入</t>
  </si>
  <si>
    <t>（六）科学技术支出</t>
  </si>
  <si>
    <t>（三）单位资金收入</t>
  </si>
  <si>
    <t>（七）文化旅游体育与传媒支出</t>
  </si>
  <si>
    <t>1.事业收入</t>
  </si>
  <si>
    <t>（八）社会保障和就业支出</t>
  </si>
  <si>
    <t>2.事业单位经营收入</t>
  </si>
  <si>
    <t>（十）卫生健康支出</t>
  </si>
  <si>
    <r>
      <rPr>
        <sz val="10"/>
        <rFont val="Times New Roman"/>
        <charset val="134"/>
      </rPr>
      <t>3.</t>
    </r>
    <r>
      <rPr>
        <sz val="10"/>
        <rFont val="宋体"/>
        <charset val="134"/>
      </rPr>
      <t>上级补助收入</t>
    </r>
  </si>
  <si>
    <t>（十一）节能环保支出</t>
  </si>
  <si>
    <r>
      <rPr>
        <sz val="10"/>
        <rFont val="Times New Roman"/>
        <charset val="134"/>
      </rPr>
      <t>4.</t>
    </r>
    <r>
      <rPr>
        <sz val="10"/>
        <rFont val="宋体"/>
        <charset val="134"/>
      </rPr>
      <t>附属单位上缴收入</t>
    </r>
  </si>
  <si>
    <t>（十二）城乡社区支出</t>
  </si>
  <si>
    <t>5.其他收入</t>
  </si>
  <si>
    <t>（十三）农林水支出</t>
  </si>
  <si>
    <t>（十四）交通运输支出</t>
  </si>
  <si>
    <t>二、上年结转结余</t>
  </si>
  <si>
    <t>（十五）资源勘探工业信息等支出</t>
  </si>
  <si>
    <t>（十六）商业服务业等支出</t>
  </si>
  <si>
    <t>（十七）金融支出</t>
  </si>
  <si>
    <t>(二十)自然资源海洋气象等支出</t>
  </si>
  <si>
    <t>(二十一)住房保障支出</t>
  </si>
  <si>
    <t>(二十二)粮油物资储备支出</t>
  </si>
  <si>
    <t>(二十四)灾害防治及应急管理支出</t>
  </si>
  <si>
    <t>(二十九)其他支出</t>
  </si>
  <si>
    <r>
      <rPr>
        <sz val="10"/>
        <rFont val="宋体"/>
        <charset val="134"/>
        <scheme val="minor"/>
      </rPr>
      <t>二、</t>
    </r>
    <r>
      <rPr>
        <sz val="10"/>
        <rFont val="宋体"/>
        <charset val="134"/>
      </rPr>
      <t>年终结转结余（非财政拨款）</t>
    </r>
  </si>
  <si>
    <r>
      <rPr>
        <sz val="10"/>
        <rFont val="宋体"/>
        <charset val="134"/>
        <scheme val="minor"/>
      </rPr>
      <t xml:space="preserve">收 </t>
    </r>
    <r>
      <rPr>
        <sz val="10"/>
        <rFont val="宋体"/>
        <charset val="134"/>
      </rPr>
      <t xml:space="preserve"> 入  总  计</t>
    </r>
  </si>
  <si>
    <r>
      <rPr>
        <sz val="10"/>
        <rFont val="宋体"/>
        <charset val="134"/>
        <scheme val="minor"/>
      </rPr>
      <t>支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出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总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计</t>
    </r>
  </si>
  <si>
    <r>
      <rPr>
        <sz val="16"/>
        <color rgb="FF000000"/>
        <rFont val="宋体"/>
        <charset val="134"/>
        <scheme val="minor"/>
      </rPr>
      <t>　　　　　　　　　　　　　　铜仁职业技术学院</t>
    </r>
    <r>
      <rPr>
        <sz val="16"/>
        <color rgb="FF000000"/>
        <rFont val="Arial"/>
        <charset val="134"/>
      </rPr>
      <t>2024</t>
    </r>
    <r>
      <rPr>
        <sz val="16"/>
        <color rgb="FF000000"/>
        <rFont val="宋体"/>
        <charset val="134"/>
      </rPr>
      <t>年部门收入预算总表　</t>
    </r>
  </si>
  <si>
    <t>部门（单位）名称</t>
  </si>
  <si>
    <t>收入总计</t>
  </si>
  <si>
    <t>本年收入</t>
  </si>
  <si>
    <t>上年结转结余</t>
  </si>
  <si>
    <t>合计</t>
  </si>
  <si>
    <t>财政拨款</t>
  </si>
  <si>
    <t>财政专户管理资金</t>
  </si>
  <si>
    <t>单位资金</t>
  </si>
  <si>
    <t>小计</t>
  </si>
  <si>
    <t>一般公共预算收入</t>
  </si>
  <si>
    <t>政府性基金预算收入</t>
  </si>
  <si>
    <t>国有资本经营预算收入</t>
  </si>
  <si>
    <t>事业收入</t>
  </si>
  <si>
    <t>事业单位经营收入</t>
  </si>
  <si>
    <t>上级补助收入</t>
  </si>
  <si>
    <t>附属单位上缴收入</t>
  </si>
  <si>
    <t>其他收入</t>
  </si>
  <si>
    <t>栏次</t>
  </si>
  <si>
    <t>1＝2+14</t>
  </si>
  <si>
    <t>3＝4+5+6</t>
  </si>
  <si>
    <t>8＝9+10+11+12+13</t>
  </si>
  <si>
    <t>14＝15+19+20</t>
  </si>
  <si>
    <t>15＝16+17+18</t>
  </si>
  <si>
    <t>铜仁职业技术学院</t>
  </si>
  <si>
    <r>
      <rPr>
        <sz val="16"/>
        <color rgb="FF000000"/>
        <rFont val="宋体"/>
        <charset val="134"/>
        <scheme val="minor"/>
      </rPr>
      <t>铜仁职业技术学院</t>
    </r>
    <r>
      <rPr>
        <sz val="16"/>
        <color rgb="FF000000"/>
        <rFont val="Arial"/>
        <charset val="134"/>
      </rPr>
      <t>2024</t>
    </r>
    <r>
      <rPr>
        <sz val="16"/>
        <color rgb="FF000000"/>
        <rFont val="宋体"/>
        <charset val="134"/>
      </rPr>
      <t>年部门支出预算总表</t>
    </r>
  </si>
  <si>
    <t>功能科目</t>
  </si>
  <si>
    <t>基本支出</t>
  </si>
  <si>
    <t>项目支出</t>
  </si>
  <si>
    <t>本年收入安排支出</t>
  </si>
  <si>
    <t>年终结转结余（非财政拨款）</t>
  </si>
  <si>
    <t>科目编码</t>
  </si>
  <si>
    <t>科目名称</t>
  </si>
  <si>
    <t>一般公共预算</t>
  </si>
  <si>
    <t>政府性基金预算</t>
  </si>
  <si>
    <t>国有资本经营预算</t>
  </si>
  <si>
    <t>基本支出　</t>
  </si>
  <si>
    <t>1＝2+3＝4+20</t>
  </si>
  <si>
    <t>2＝6+9+12+15+18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</si>
  <si>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＝</t>
    </r>
    <r>
      <rPr>
        <sz val="10"/>
        <color rgb="FF000000"/>
        <rFont val="Times New Roman"/>
        <charset val="134"/>
      </rPr>
      <t>7+10+13+16+19+20</t>
    </r>
  </si>
  <si>
    <t>4=5+8+11+14+17</t>
  </si>
  <si>
    <t>205</t>
  </si>
  <si>
    <t>教育支出</t>
  </si>
  <si>
    <t>20503</t>
  </si>
  <si>
    <t>职业教育</t>
  </si>
  <si>
    <t>2050305</t>
  </si>
  <si>
    <t>高等职业教育</t>
  </si>
  <si>
    <t>20508</t>
  </si>
  <si>
    <t>进修及培训</t>
  </si>
  <si>
    <t>2050801</t>
  </si>
  <si>
    <t>教师进修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</si>
  <si>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</si>
  <si>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</si>
  <si>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</si>
  <si>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</si>
  <si>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</si>
  <si>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</si>
  <si>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</si>
  <si>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</si>
  <si>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2080502</t>
  </si>
  <si>
    <t>事业单位离退休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</si>
  <si>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</si>
  <si>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</si>
  <si>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</si>
  <si>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</si>
  <si>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</si>
  <si>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</si>
  <si>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</si>
  <si>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</si>
  <si>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</si>
  <si>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</si>
  <si>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</si>
  <si>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</si>
  <si>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</si>
  <si>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</si>
  <si>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铜仁职业技术学院2024年财政拨款收支预算总表</t>
  </si>
  <si>
    <t>收入</t>
  </si>
  <si>
    <t>支出</t>
  </si>
  <si>
    <t>（一）一般公共预算拨款</t>
  </si>
  <si>
    <t>（一）、一般公共服务支出</t>
  </si>
  <si>
    <t>（二）政府性基金预算拨款</t>
  </si>
  <si>
    <t>（三）、国防支出</t>
  </si>
  <si>
    <t>（三）国有资本经营预算收入</t>
  </si>
  <si>
    <t>（四）、公共安全支出</t>
  </si>
  <si>
    <t>（五）、教育支出</t>
  </si>
  <si>
    <t>（六）、科学技术支出</t>
  </si>
  <si>
    <t>（七）、文化旅游体育与传媒支出</t>
  </si>
  <si>
    <t>（八）、社会保障和就业支出</t>
  </si>
  <si>
    <t>（十）、卫生健康支出</t>
  </si>
  <si>
    <t>（十一）、节能环保支出</t>
  </si>
  <si>
    <t>（十二）、城乡社区支出</t>
  </si>
  <si>
    <t>（十三）、农林水支出</t>
  </si>
  <si>
    <t>（十四）、交通运输支出</t>
  </si>
  <si>
    <t>（十五）、资源勘探工业信息等支出</t>
  </si>
  <si>
    <t>（十六）、商业服务业等支出</t>
  </si>
  <si>
    <t>（十七）、金融支出</t>
  </si>
  <si>
    <t>（二十）、自然资源海洋气象等支出</t>
  </si>
  <si>
    <t>（二十一）、住房保障支出</t>
  </si>
  <si>
    <t>（二十二）、粮油物资储备支出</t>
  </si>
  <si>
    <t>（二十四）、灾害防治及应急管理支出</t>
  </si>
  <si>
    <t>（二十九）、其他支出</t>
  </si>
  <si>
    <t>二、上年结转</t>
  </si>
  <si>
    <t>支出总计</t>
  </si>
  <si>
    <r>
      <rPr>
        <sz val="16"/>
        <color theme="1"/>
        <rFont val="宋体"/>
        <charset val="134"/>
        <scheme val="minor"/>
      </rPr>
      <t>铜仁职业技术学院</t>
    </r>
    <r>
      <rPr>
        <sz val="16"/>
        <color theme="1"/>
        <rFont val="Arial"/>
        <charset val="134"/>
      </rPr>
      <t>2024</t>
    </r>
    <r>
      <rPr>
        <sz val="16"/>
        <color theme="1"/>
        <rFont val="宋体"/>
        <charset val="134"/>
      </rPr>
      <t>年一般公共预算支出表</t>
    </r>
  </si>
  <si>
    <t>合 计</t>
  </si>
  <si>
    <t>行政单位医疗</t>
  </si>
  <si>
    <t>注：此表反映部门2024年度一般公共预算拨款支出情况</t>
  </si>
  <si>
    <r>
      <rPr>
        <sz val="16"/>
        <color theme="1"/>
        <rFont val="宋体"/>
        <charset val="134"/>
        <scheme val="minor"/>
      </rPr>
      <t>铜仁职业技术学院</t>
    </r>
    <r>
      <rPr>
        <sz val="16"/>
        <color theme="1"/>
        <rFont val="Arial"/>
        <charset val="134"/>
      </rPr>
      <t>2024</t>
    </r>
    <r>
      <rPr>
        <sz val="16"/>
        <color theme="1"/>
        <rFont val="宋体"/>
        <charset val="134"/>
      </rPr>
      <t>年一般公共预算基本支出明细表（按经济分类）</t>
    </r>
  </si>
  <si>
    <t>政府预算经济分类科目</t>
  </si>
  <si>
    <t>部门预算经济分类科目</t>
  </si>
  <si>
    <t>**</t>
  </si>
  <si>
    <r>
      <rPr>
        <sz val="10"/>
        <color theme="1"/>
        <rFont val="宋体"/>
        <charset val="134"/>
        <scheme val="minor"/>
      </rPr>
      <t xml:space="preserve">合 </t>
    </r>
    <r>
      <rPr>
        <sz val="10"/>
        <color theme="1"/>
        <rFont val="宋体"/>
        <charset val="134"/>
      </rPr>
      <t xml:space="preserve">   计</t>
    </r>
  </si>
  <si>
    <t>机关工资福利支出</t>
  </si>
  <si>
    <t>工资福利支出</t>
  </si>
  <si>
    <t>工资奖金津补贴</t>
  </si>
  <si>
    <t>基本工资</t>
  </si>
  <si>
    <t>津贴补贴</t>
  </si>
  <si>
    <t>奖金</t>
  </si>
  <si>
    <t>绩效工资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</si>
  <si>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</si>
  <si>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</si>
  <si>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</si>
  <si>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</si>
  <si>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</si>
  <si>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</si>
  <si>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机关商品和服务支出</t>
  </si>
  <si>
    <t>商品和服务支出</t>
  </si>
  <si>
    <t>办公经费</t>
  </si>
  <si>
    <t>办公费</t>
  </si>
  <si>
    <t>印刷费</t>
  </si>
  <si>
    <t>手续费</t>
  </si>
  <si>
    <t>水费</t>
  </si>
  <si>
    <t>电费</t>
  </si>
  <si>
    <t>邮电费</t>
  </si>
  <si>
    <t>物业管理费</t>
  </si>
  <si>
    <t>差旅费</t>
  </si>
  <si>
    <t>租赁费</t>
  </si>
  <si>
    <t>工会经费</t>
  </si>
  <si>
    <t>福利费</t>
  </si>
  <si>
    <t>其他交通费用</t>
  </si>
  <si>
    <t>税金及其他费用</t>
  </si>
  <si>
    <t>会议费</t>
  </si>
  <si>
    <t>培训费</t>
  </si>
  <si>
    <t>专用材料购置费</t>
  </si>
  <si>
    <t>专用材料费</t>
  </si>
  <si>
    <t>被装购置费</t>
  </si>
  <si>
    <t>专用燃料费</t>
  </si>
  <si>
    <t>委托业务费</t>
  </si>
  <si>
    <t>咨询费</t>
  </si>
  <si>
    <t>劳务费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</si>
  <si>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</si>
  <si>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</si>
  <si>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</si>
  <si>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</si>
  <si>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</si>
  <si>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</si>
  <si>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资本性支出</t>
  </si>
  <si>
    <t>房屋建筑物购建</t>
  </si>
  <si>
    <t>基础设施建设</t>
  </si>
  <si>
    <t>公务用车购置</t>
  </si>
  <si>
    <t>设备购置</t>
  </si>
  <si>
    <t>办公设备购置</t>
  </si>
  <si>
    <t>专用设备购置</t>
  </si>
  <si>
    <t>信息网络及软件购置更新</t>
  </si>
  <si>
    <t>其他资本性支出</t>
  </si>
  <si>
    <t>物资储备</t>
  </si>
  <si>
    <t>机关资本性支出（二）</t>
  </si>
  <si>
    <t>资本性支出（基本建设）</t>
  </si>
  <si>
    <t>对事业单位经常性补助</t>
  </si>
  <si>
    <t>对事业单位资本性补助</t>
  </si>
  <si>
    <t>资本性支出（一）</t>
  </si>
  <si>
    <t>资本性支出（二）</t>
  </si>
  <si>
    <t>对企业的补助</t>
  </si>
  <si>
    <t>费用补贴</t>
  </si>
  <si>
    <t>利息补贴</t>
  </si>
  <si>
    <t>其他对企业补助</t>
  </si>
  <si>
    <t>对个人和家庭的补助</t>
  </si>
  <si>
    <t>社会福利和救助</t>
  </si>
  <si>
    <t>抚恤金</t>
  </si>
  <si>
    <t>生活补助</t>
  </si>
  <si>
    <t>救济费</t>
  </si>
  <si>
    <t>医疗费补助</t>
  </si>
  <si>
    <t>助学金</t>
  </si>
  <si>
    <t>离退休费</t>
  </si>
  <si>
    <t>离休费</t>
  </si>
  <si>
    <t>退休费</t>
  </si>
  <si>
    <t>退职（役）费</t>
  </si>
  <si>
    <t>其他对个人和家庭补助</t>
  </si>
  <si>
    <t>其他对个人和家庭的补助支出</t>
  </si>
  <si>
    <t>铜仁职业技术学院2024年财政拨款“三公”经费预算支出表</t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</si>
  <si>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宋体"/>
        <charset val="134"/>
      </rPr>
      <t>年初预算数</t>
    </r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</si>
  <si>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年初预算数</t>
    </r>
  </si>
  <si>
    <t>2024年与上年预算数增减变化额</t>
  </si>
  <si>
    <t>2024年与上年预算数相比增减变化比率</t>
  </si>
  <si>
    <t>备注　　　　　(变化原因)</t>
  </si>
  <si>
    <t>2＝3+4+5</t>
  </si>
  <si>
    <t>6＝2-1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</si>
  <si>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＝</t>
    </r>
    <r>
      <rPr>
        <sz val="10"/>
        <color theme="1"/>
        <rFont val="Times New Roman"/>
        <charset val="134"/>
      </rPr>
      <t>6/1</t>
    </r>
  </si>
  <si>
    <t>2023年使用财政资金购置一辆公务车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</si>
  <si>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一、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因公出国（境）费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</si>
  <si>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二、公务接待费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</si>
  <si>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三、公务车购置及运行维护费</t>
    </r>
  </si>
  <si>
    <r>
      <rPr>
        <sz val="10"/>
        <color theme="1"/>
        <rFont val="Times New Roman"/>
        <charset val="134"/>
      </rPr>
      <t xml:space="preserve">     1</t>
    </r>
    <r>
      <rPr>
        <sz val="10"/>
        <color theme="1"/>
        <rFont val="宋体"/>
        <charset val="134"/>
      </rPr>
      <t>.公务车运行维护费</t>
    </r>
  </si>
  <si>
    <r>
      <rPr>
        <sz val="10"/>
        <color theme="1"/>
        <rFont val="Times New Roman"/>
        <charset val="134"/>
      </rPr>
      <t xml:space="preserve">     2</t>
    </r>
    <r>
      <rPr>
        <sz val="10"/>
        <color theme="1"/>
        <rFont val="宋体"/>
        <charset val="134"/>
      </rPr>
      <t>.公务车购置费</t>
    </r>
  </si>
  <si>
    <r>
      <rPr>
        <sz val="10"/>
        <color theme="1"/>
        <rFont val="宋体"/>
        <charset val="134"/>
        <scheme val="minor"/>
      </rPr>
      <t>说明：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、因公出国（境）费，指单位公务出国（境）的国际旅费、国外城市间交通费、住宿费、伙食费、培训费、公杂费等支出。</t>
    </r>
  </si>
  <si>
    <r>
      <rPr>
        <sz val="10"/>
        <color theme="1"/>
        <rFont val="Times New Roman"/>
        <charset val="134"/>
      </rPr>
      <t xml:space="preserve">      2</t>
    </r>
    <r>
      <rPr>
        <sz val="10"/>
        <color theme="1"/>
        <rFont val="宋体"/>
        <charset val="134"/>
      </rPr>
      <t>、公务用车购置费，指公务用车车辆购置支出（含车辆购置税、牌照费）。</t>
    </r>
  </si>
  <si>
    <r>
      <rPr>
        <sz val="10"/>
        <color theme="1"/>
        <rFont val="Times New Roman"/>
        <charset val="134"/>
      </rPr>
      <t xml:space="preserve">      3</t>
    </r>
    <r>
      <rPr>
        <sz val="10"/>
        <color theme="1"/>
        <rFont val="宋体"/>
        <charset val="134"/>
      </rPr>
      <t>、公务用车运行维护费，指单位按规定保留的公务用车租用费、燃料费、维修费、过桥过路费、保险费、安全奖励费用等支出。公务用车指用于履行公务的机动车辆，包括一般公务用车和执法执勤用车等。</t>
    </r>
  </si>
  <si>
    <r>
      <rPr>
        <sz val="10"/>
        <color theme="1"/>
        <rFont val="Times New Roman"/>
        <charset val="134"/>
      </rPr>
      <t xml:space="preserve">      4</t>
    </r>
    <r>
      <rPr>
        <sz val="10"/>
        <color theme="1"/>
        <rFont val="宋体"/>
        <charset val="134"/>
      </rPr>
      <t>、公务接待费，指单位按规定开支的各类公务接待（含外宾接待）费用。</t>
    </r>
  </si>
  <si>
    <r>
      <rPr>
        <sz val="10"/>
        <color theme="1"/>
        <rFont val="Times New Roman"/>
        <charset val="134"/>
      </rPr>
      <t xml:space="preserve">      5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三公”经费一般公共财政拨款预算数是指当年年初预算安排的财政拨款数，不含执行中追加预算安排。</t>
    </r>
  </si>
  <si>
    <r>
      <rPr>
        <sz val="10"/>
        <color theme="1"/>
        <rFont val="Times New Roman"/>
        <charset val="134"/>
      </rPr>
      <t xml:space="preserve">      6</t>
    </r>
    <r>
      <rPr>
        <sz val="10"/>
        <color theme="1"/>
        <rFont val="宋体"/>
        <charset val="134"/>
      </rPr>
      <t>、铜仁市本级因公出国（境）费、公务车购置费实行总额控制，年初未分配到部门，年度间根据实际情况，按程序审批后分配到具体部门。</t>
    </r>
  </si>
  <si>
    <r>
      <rPr>
        <sz val="10"/>
        <color rgb="FFFF0000"/>
        <rFont val="Times New Roman"/>
        <charset val="134"/>
      </rPr>
      <t xml:space="preserve">      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、部门“三公”经费无相关支出的，须填“</t>
    </r>
    <r>
      <rPr>
        <sz val="10"/>
        <color rgb="FF000000"/>
        <rFont val="Times New Roman"/>
        <charset val="134"/>
      </rPr>
      <t>0"</t>
    </r>
    <r>
      <rPr>
        <sz val="10"/>
        <color rgb="FF000000"/>
        <rFont val="宋体"/>
        <charset val="134"/>
      </rPr>
      <t>。</t>
    </r>
  </si>
  <si>
    <r>
      <rPr>
        <sz val="16"/>
        <color theme="1"/>
        <rFont val="宋体"/>
        <charset val="134"/>
        <scheme val="minor"/>
      </rPr>
      <t>铜仁职业技术学院</t>
    </r>
    <r>
      <rPr>
        <sz val="16"/>
        <color theme="1"/>
        <rFont val="Arial"/>
        <charset val="134"/>
      </rPr>
      <t>2024</t>
    </r>
    <r>
      <rPr>
        <sz val="16"/>
        <color theme="1"/>
        <rFont val="宋体"/>
        <charset val="134"/>
      </rPr>
      <t>年政府性基金预算支出表</t>
    </r>
  </si>
  <si>
    <t>政府性基金预算支出</t>
  </si>
  <si>
    <r>
      <rPr>
        <sz val="10"/>
        <color theme="1"/>
        <rFont val="宋体"/>
        <charset val="134"/>
        <scheme val="minor"/>
      </rPr>
      <t>　</t>
    </r>
    <r>
      <rPr>
        <sz val="11"/>
        <color rgb="FF000000"/>
        <rFont val="宋体"/>
        <charset val="134"/>
      </rPr>
      <t>合计</t>
    </r>
  </si>
  <si>
    <r>
      <rPr>
        <sz val="16"/>
        <color theme="1"/>
        <rFont val="宋体"/>
        <charset val="134"/>
        <scheme val="minor"/>
      </rPr>
      <t>铜仁职业技术学院</t>
    </r>
    <r>
      <rPr>
        <sz val="16"/>
        <color theme="1"/>
        <rFont val="Arial"/>
        <charset val="134"/>
      </rPr>
      <t>2024</t>
    </r>
    <r>
      <rPr>
        <sz val="16"/>
        <color theme="1"/>
        <rFont val="宋体"/>
        <charset val="134"/>
      </rPr>
      <t>年</t>
    </r>
    <r>
      <rPr>
        <sz val="16"/>
        <color rgb="FF000000"/>
        <rFont val="宋体"/>
        <charset val="134"/>
      </rPr>
      <t>国有资本经营预算</t>
    </r>
    <r>
      <rPr>
        <sz val="16"/>
        <color theme="1"/>
        <rFont val="宋体"/>
        <charset val="134"/>
      </rPr>
      <t>支出表</t>
    </r>
  </si>
  <si>
    <r>
      <rPr>
        <sz val="11"/>
        <color rgb="FF000000"/>
        <rFont val="宋体"/>
        <charset val="134"/>
        <scheme val="minor"/>
      </rPr>
      <t>国有资本经营预算</t>
    </r>
    <r>
      <rPr>
        <sz val="11"/>
        <color rgb="FF000000"/>
        <rFont val="宋体"/>
        <charset val="134"/>
      </rPr>
      <t>支出</t>
    </r>
  </si>
  <si>
    <t>铜仁职业技术学院2024年基本支出预算总表</t>
  </si>
  <si>
    <t>单位名称</t>
  </si>
  <si>
    <t>项目名称</t>
  </si>
  <si>
    <t>功能分类科目</t>
  </si>
  <si>
    <t>经济分类科目</t>
  </si>
  <si>
    <t>本年支出合计＝3+7+8</t>
  </si>
  <si>
    <t>199001铜仁职业技术学院</t>
  </si>
  <si>
    <t>人员类</t>
  </si>
  <si>
    <t>30101</t>
  </si>
  <si>
    <t>30102</t>
  </si>
  <si>
    <t>30103</t>
  </si>
  <si>
    <t>30107</t>
  </si>
  <si>
    <t>30112</t>
  </si>
  <si>
    <t>30199</t>
  </si>
  <si>
    <t>30305</t>
  </si>
  <si>
    <t>30108</t>
  </si>
  <si>
    <t>30109</t>
  </si>
  <si>
    <t>30301</t>
  </si>
  <si>
    <t>30302</t>
  </si>
  <si>
    <t>30110</t>
  </si>
  <si>
    <t>城镇职工基本医疗保险缴费</t>
  </si>
  <si>
    <t>30113</t>
  </si>
  <si>
    <t>公用经费</t>
  </si>
  <si>
    <t>30201</t>
  </si>
  <si>
    <t>30204</t>
  </si>
  <si>
    <t>30205</t>
  </si>
  <si>
    <t>30206</t>
  </si>
  <si>
    <t>30207</t>
  </si>
  <si>
    <t>30211</t>
  </si>
  <si>
    <t>30213</t>
  </si>
  <si>
    <t>维修(护)费</t>
  </si>
  <si>
    <t>30214</t>
  </si>
  <si>
    <t>30217</t>
  </si>
  <si>
    <t>30226</t>
  </si>
  <si>
    <t>30227</t>
  </si>
  <si>
    <t>30228</t>
  </si>
  <si>
    <t>30229</t>
  </si>
  <si>
    <t>30231</t>
  </si>
  <si>
    <t>30299</t>
  </si>
  <si>
    <t>30216</t>
  </si>
  <si>
    <t>铜仁职业技术学院2024年项目支出预算总表</t>
  </si>
  <si>
    <t>双高计划（高质量发展）</t>
  </si>
  <si>
    <t>附表4-2</t>
  </si>
  <si>
    <t>附表4-3</t>
  </si>
  <si>
    <r>
      <rPr>
        <sz val="15"/>
        <rFont val="Arial"/>
        <charset val="134"/>
      </rPr>
      <t>2024</t>
    </r>
    <r>
      <rPr>
        <sz val="15"/>
        <rFont val="黑体"/>
        <charset val="134"/>
      </rPr>
      <t>年项目支出绩效目标批复表</t>
    </r>
  </si>
  <si>
    <r>
      <rPr>
        <sz val="15"/>
        <rFont val="Arial"/>
        <charset val="134"/>
      </rPr>
      <t>2023</t>
    </r>
    <r>
      <rPr>
        <sz val="15"/>
        <rFont val="黑体"/>
        <charset val="134"/>
      </rPr>
      <t>年项目支出绩效目标批复表</t>
    </r>
  </si>
  <si>
    <t>单位：元</t>
  </si>
  <si>
    <t>佛教协会工作经费</t>
  </si>
  <si>
    <t>基督教三自爱国运动委员会工作经费</t>
  </si>
  <si>
    <t>主管部门</t>
  </si>
  <si>
    <t>实施单位</t>
  </si>
  <si>
    <t>铜仁市民族和宗教事务委员会</t>
  </si>
  <si>
    <t>资金情况</t>
  </si>
  <si>
    <t>年度资金总额：</t>
  </si>
  <si>
    <t xml:space="preserve">  其中：财政拨款</t>
  </si>
  <si>
    <t xml:space="preserve">       非财政拨款</t>
  </si>
  <si>
    <t xml:space="preserve">             非财政拨款</t>
  </si>
  <si>
    <t>年度总体目标</t>
  </si>
  <si>
    <t>1.新增贵州省职业教育“技能贵州”行动计划项目5个 
2.新增现代职业教育体系建设改革重点任务建设项目 2个
3.新增省级优质课程2个</t>
  </si>
  <si>
    <t>提升宗教团体自身建设</t>
  </si>
  <si>
    <t>绩
效
指
标</t>
  </si>
  <si>
    <t>一级指标</t>
  </si>
  <si>
    <t>二级指标</t>
  </si>
  <si>
    <t>三级指标</t>
  </si>
  <si>
    <t>指标值</t>
  </si>
  <si>
    <t>说明</t>
  </si>
  <si>
    <t>产出指标</t>
  </si>
  <si>
    <t>数量指标</t>
  </si>
  <si>
    <t>新增贵州省职业教育“技能贵州”行动计划项目</t>
  </si>
  <si>
    <t>≥5个</t>
  </si>
  <si>
    <t>宣传党的宗教政策</t>
  </si>
  <si>
    <t>≥1次</t>
  </si>
  <si>
    <t>新增现代职业教育体系建设改革重点任务建设项目</t>
  </si>
  <si>
    <t>≥2个</t>
  </si>
  <si>
    <t>下乡调研</t>
  </si>
  <si>
    <t>≥2次</t>
  </si>
  <si>
    <t>教职人员培训</t>
  </si>
  <si>
    <t>新增省级优质课程</t>
  </si>
  <si>
    <t>培训</t>
  </si>
  <si>
    <t>质量指标</t>
  </si>
  <si>
    <t>立项达标率</t>
  </si>
  <si>
    <t>≥90%</t>
  </si>
  <si>
    <t>时效指标</t>
  </si>
  <si>
    <t>目标完成时间</t>
  </si>
  <si>
    <t>2022年12月31日前</t>
  </si>
  <si>
    <t>资金使用时效</t>
  </si>
  <si>
    <t>按时完成</t>
  </si>
  <si>
    <t>效益指标</t>
  </si>
  <si>
    <t>社会效益指标</t>
  </si>
  <si>
    <t>宗教团体自身建设进一步加强</t>
  </si>
  <si>
    <t>≥80%</t>
  </si>
  <si>
    <t>逐步加强</t>
  </si>
  <si>
    <t>成本指标</t>
  </si>
  <si>
    <t>项目或定额成本</t>
  </si>
  <si>
    <t>满意度指标</t>
  </si>
  <si>
    <t>服务对象满意度指标</t>
  </si>
  <si>
    <t>教职人员和信教群众满意度</t>
  </si>
  <si>
    <t>合作企业认可度</t>
  </si>
  <si>
    <t>学生满意度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</si>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</sst>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%"/>
    <numFmt numFmtId="178" formatCode="#,##0.00_ "/>
    <numFmt numFmtId="179" formatCode="#0.00"/>
  </numFmts>
  <fonts count="5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0"/>
      <name val="宋体"/>
      <charset val="134"/>
      <scheme val="minor"/>
    </font>
    <font>
      <sz val="15"/>
      <name val="Arial"/>
      <charset val="134"/>
    </font>
    <font>
      <sz val="9"/>
      <name val="SimSun"/>
      <charset val="134"/>
    </font>
    <font>
      <sz val="10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5"/>
      <name val="黑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Times New Roman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仿宋_GB2312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9"/>
      <name val="仿宋_GB2312"/>
      <charset val="134"/>
    </font>
    <font>
      <sz val="10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Arial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Arial"/>
      <charset val="134"/>
    </font>
    <font>
      <sz val="10"/>
      <name val="Arial"/>
      <charset val="134"/>
    </font>
    <font>
      <sz val="11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11" applyNumberFormat="0" applyAlignment="0" applyProtection="0">
      <alignment vertical="center"/>
    </xf>
    <xf numFmtId="0" fontId="41" fillId="9" borderId="12" applyNumberFormat="0" applyAlignment="0" applyProtection="0">
      <alignment vertical="center"/>
    </xf>
    <xf numFmtId="0" fontId="42" fillId="9" borderId="11" applyNumberFormat="0" applyAlignment="0" applyProtection="0">
      <alignment vertical="center"/>
    </xf>
    <xf numFmtId="0" fontId="43" fillId="10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176" fontId="12" fillId="0" borderId="4" xfId="0" applyNumberFormat="1" applyFont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8" fillId="0" borderId="4" xfId="0" applyFont="1" applyBorder="1">
      <alignment vertical="center"/>
    </xf>
    <xf numFmtId="176" fontId="14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/>
    <xf numFmtId="0" fontId="9" fillId="0" borderId="4" xfId="0" applyFont="1" applyBorder="1" applyAlignment="1"/>
    <xf numFmtId="0" fontId="16" fillId="0" borderId="4" xfId="0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16" fillId="0" borderId="0" xfId="0" applyFont="1" applyAlignment="1"/>
    <xf numFmtId="0" fontId="15" fillId="0" borderId="0" xfId="0" applyFont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>
      <alignment vertical="center"/>
    </xf>
    <xf numFmtId="0" fontId="16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9" fillId="0" borderId="4" xfId="0" applyFont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21" fillId="3" borderId="0" xfId="0" applyFont="1" applyFill="1" applyAlignment="1"/>
    <xf numFmtId="0" fontId="21" fillId="3" borderId="0" xfId="0" applyFont="1" applyFill="1" applyAlignment="1">
      <alignment horizontal="left"/>
    </xf>
    <xf numFmtId="0" fontId="9" fillId="3" borderId="0" xfId="0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/>
    </xf>
    <xf numFmtId="176" fontId="9" fillId="3" borderId="4" xfId="0" applyNumberFormat="1" applyFont="1" applyFill="1" applyBorder="1" applyAlignment="1">
      <alignment horizontal="center" vertical="center" wrapText="1"/>
    </xf>
    <xf numFmtId="176" fontId="0" fillId="3" borderId="4" xfId="0" applyNumberFormat="1" applyFont="1" applyFill="1" applyBorder="1" applyAlignment="1">
      <alignment horizontal="center" vertical="center"/>
    </xf>
    <xf numFmtId="0" fontId="0" fillId="3" borderId="4" xfId="0" applyFont="1" applyFill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/>
    </xf>
    <xf numFmtId="178" fontId="23" fillId="4" borderId="1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14" fillId="0" borderId="4" xfId="0" applyFont="1" applyBorder="1">
      <alignment vertical="center"/>
    </xf>
    <xf numFmtId="0" fontId="23" fillId="0" borderId="1" xfId="0" applyFont="1" applyFill="1" applyBorder="1" applyAlignment="1">
      <alignment horizontal="left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5" fillId="5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/>
    <xf numFmtId="4" fontId="23" fillId="0" borderId="4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178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0" borderId="0" xfId="0" applyFont="1" applyBorder="1" applyAlignment="1"/>
    <xf numFmtId="0" fontId="13" fillId="0" borderId="0" xfId="0" applyFont="1" applyAlignment="1"/>
    <xf numFmtId="0" fontId="1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178" fontId="24" fillId="0" borderId="4" xfId="0" applyNumberFormat="1" applyFont="1" applyBorder="1" applyAlignment="1">
      <alignment horizontal="center" vertical="center"/>
    </xf>
    <xf numFmtId="0" fontId="13" fillId="6" borderId="4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178" fontId="20" fillId="0" borderId="4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2" fillId="0" borderId="4" xfId="0" applyFont="1" applyBorder="1" applyAlignment="1">
      <alignment horizontal="center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179" fontId="30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4" xfId="0" applyBorder="1">
      <alignment vertical="center"/>
    </xf>
    <xf numFmtId="0" fontId="20" fillId="0" borderId="4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F16"/>
  <sheetViews>
    <sheetView workbookViewId="0">
      <selection activeCell="D11" sqref="D11:D12"/>
    </sheetView>
  </sheetViews>
  <sheetFormatPr defaultColWidth="9" defaultRowHeight="13.5" outlineLevelCol="5"/>
  <cols>
    <col min="4" max="4" width="63.25" customWidth="1"/>
  </cols>
  <sheetData>
    <row r="3" ht="25" customHeight="1" spans="3:6">
      <c r="C3" s="24" t="s">
        <v>0</v>
      </c>
      <c r="D3" s="24"/>
      <c r="E3" s="164"/>
      <c r="F3" s="164"/>
    </row>
    <row r="5" ht="39" customHeight="1" spans="3:4">
      <c r="C5" s="165" t="s">
        <v>1</v>
      </c>
      <c r="D5" s="166" t="s">
        <v>2</v>
      </c>
    </row>
    <row r="6" ht="39" customHeight="1" spans="3:4">
      <c r="C6" s="165" t="s">
        <v>3</v>
      </c>
      <c r="D6" s="166" t="s">
        <v>4</v>
      </c>
    </row>
    <row r="7" ht="39" customHeight="1" spans="3:4">
      <c r="C7" s="165" t="s">
        <v>5</v>
      </c>
      <c r="D7" s="166" t="s">
        <v>6</v>
      </c>
    </row>
    <row r="8" ht="39" customHeight="1" spans="3:4">
      <c r="C8" s="165" t="s">
        <v>7</v>
      </c>
      <c r="D8" s="166" t="s">
        <v>8</v>
      </c>
    </row>
    <row r="9" ht="39" customHeight="1" spans="3:4">
      <c r="C9" s="165" t="s">
        <v>9</v>
      </c>
      <c r="D9" s="166" t="s">
        <v>10</v>
      </c>
    </row>
    <row r="10" ht="39" customHeight="1" spans="3:4">
      <c r="C10" s="165" t="s">
        <v>11</v>
      </c>
      <c r="D10" s="166" t="s">
        <v>12</v>
      </c>
    </row>
    <row r="11" ht="39" customHeight="1" spans="3:4">
      <c r="C11" s="165" t="s">
        <v>13</v>
      </c>
      <c r="D11" s="166" t="s">
        <v>14</v>
      </c>
    </row>
    <row r="12" ht="39" customHeight="1" spans="3:4">
      <c r="C12" s="165" t="s">
        <v>15</v>
      </c>
      <c r="D12" s="166" t="s">
        <v>16</v>
      </c>
    </row>
    <row r="13" ht="39" customHeight="1" spans="3:4">
      <c r="C13" s="165" t="s">
        <v>17</v>
      </c>
      <c r="D13" s="166" t="s">
        <v>18</v>
      </c>
    </row>
    <row r="14" ht="39" customHeight="1" spans="3:4">
      <c r="C14" s="165" t="s">
        <v>19</v>
      </c>
      <c r="D14" s="166" t="s">
        <v>20</v>
      </c>
    </row>
    <row r="15" ht="39" customHeight="1" spans="3:4">
      <c r="C15" s="165" t="s">
        <v>21</v>
      </c>
      <c r="D15" s="166" t="s">
        <v>22</v>
      </c>
    </row>
    <row r="16" ht="39" customHeight="1" spans="3:4">
      <c r="C16" s="165" t="s">
        <v>23</v>
      </c>
      <c r="D16" s="166" t="s">
        <v>24</v>
      </c>
    </row>
  </sheetData>
  <mergeCells count="1">
    <mergeCell ref="C3:D3"/>
  </mergeCells>
  <hyperlinks>
    <hyperlink ref="D5" location="_Toc22920 " display="铜仁职业技术学院2024年部门收支预算总表 "/>
    <hyperlink ref="D6" location="_Toc25643 " display="铜仁职业技术学院2024年部门收入预算总表 "/>
    <hyperlink ref="D7" location="_Toc12893 " display="铜仁职业技术学院2024年部门支出预算总表 "/>
    <hyperlink ref="D8" location="_Toc7970 " display="铜仁职业技术学院2024年财政拨款收支预算总表 "/>
    <hyperlink ref="D9" location="_Toc11701 " display="铜仁职业技术学院2024年一般公共预算支出表 "/>
    <hyperlink ref="D10" location="_Toc12933 " display="铜仁职业技术学院2024年一般公共预算基本支出明细表（按经济分类） "/>
    <hyperlink ref="D11" location="_Toc17641 " display="铜仁职业技术学院2024年财政拨款“三公”经费预算支出表 "/>
    <hyperlink ref="D12" location="_Toc21493 " display="铜仁职业技术学院2024年政府性基金预算支出表 "/>
    <hyperlink ref="D13" location="_Toc6680 " display="铜仁职业技术学院2024年国有资本经营预算支出表 "/>
    <hyperlink ref="D14" location="_Toc23566 " display="铜仁职业技术学院2024年基本支出预算总表 "/>
    <hyperlink ref="D15" location="_Toc20096 " display="铜仁职业技术学院2024年项目支出预算总表 "/>
    <hyperlink ref="D16" location="_Toc20096 " display="铜仁职业技术学院2024年项目支出绩效目标批复表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D6" sqref="D6"/>
    </sheetView>
  </sheetViews>
  <sheetFormatPr defaultColWidth="9" defaultRowHeight="13.5" outlineLevelRow="7" outlineLevelCol="5"/>
  <cols>
    <col min="1" max="6" width="20.875" style="38" customWidth="1"/>
    <col min="7" max="16384" width="9" style="38"/>
  </cols>
  <sheetData>
    <row r="1" ht="24" customHeight="1" spans="1:6">
      <c r="A1" s="44" t="s">
        <v>283</v>
      </c>
      <c r="B1" s="44"/>
      <c r="C1" s="44"/>
      <c r="D1" s="44"/>
      <c r="E1" s="44"/>
      <c r="F1" s="44"/>
    </row>
    <row r="2" spans="1:6">
      <c r="A2" s="45"/>
      <c r="B2" s="45"/>
      <c r="C2" s="45"/>
      <c r="D2" s="45"/>
      <c r="E2" s="45"/>
      <c r="F2" s="46" t="s">
        <v>26</v>
      </c>
    </row>
    <row r="3" ht="22" customHeight="1" spans="1:6">
      <c r="A3" s="47" t="s">
        <v>100</v>
      </c>
      <c r="B3" s="47" t="s">
        <v>101</v>
      </c>
      <c r="C3" s="47" t="s">
        <v>284</v>
      </c>
      <c r="D3" s="47"/>
      <c r="E3" s="47"/>
      <c r="F3" s="47" t="s">
        <v>29</v>
      </c>
    </row>
    <row r="4" ht="22" customHeight="1" spans="1:6">
      <c r="A4" s="47"/>
      <c r="B4" s="47"/>
      <c r="C4" s="47" t="s">
        <v>74</v>
      </c>
      <c r="D4" s="47" t="s">
        <v>96</v>
      </c>
      <c r="E4" s="47" t="s">
        <v>97</v>
      </c>
      <c r="F4" s="47"/>
    </row>
    <row r="5" ht="22" customHeight="1" spans="1:6">
      <c r="A5" s="48"/>
      <c r="B5" s="49"/>
      <c r="C5" s="50">
        <v>0</v>
      </c>
      <c r="D5" s="51"/>
      <c r="E5" s="51"/>
      <c r="F5" s="52"/>
    </row>
    <row r="6" ht="22" customHeight="1" spans="1:6">
      <c r="A6" s="48"/>
      <c r="B6" s="49"/>
      <c r="C6" s="50">
        <v>0</v>
      </c>
      <c r="D6" s="51"/>
      <c r="E6" s="51"/>
      <c r="F6" s="52"/>
    </row>
    <row r="7" ht="22" customHeight="1" spans="1:6">
      <c r="A7" s="48"/>
      <c r="B7" s="52"/>
      <c r="C7" s="50">
        <v>0</v>
      </c>
      <c r="D7" s="53"/>
      <c r="E7" s="53"/>
      <c r="F7" s="52"/>
    </row>
    <row r="8" ht="22" customHeight="1" spans="1:6">
      <c r="A8" s="54" t="s">
        <v>282</v>
      </c>
      <c r="B8" s="54"/>
      <c r="C8" s="50">
        <v>0</v>
      </c>
      <c r="D8" s="53"/>
      <c r="E8" s="53"/>
      <c r="F8" s="52"/>
    </row>
  </sheetData>
  <mergeCells count="6">
    <mergeCell ref="A1:F1"/>
    <mergeCell ref="C3:E3"/>
    <mergeCell ref="A8:B8"/>
    <mergeCell ref="A3:A4"/>
    <mergeCell ref="B3:B4"/>
    <mergeCell ref="F3:F4"/>
  </mergeCells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selection activeCell="I31" sqref="I31"/>
    </sheetView>
  </sheetViews>
  <sheetFormatPr defaultColWidth="9" defaultRowHeight="13.5"/>
  <cols>
    <col min="6" max="6" width="18" customWidth="1"/>
    <col min="15" max="18" width="14.375" customWidth="1"/>
  </cols>
  <sheetData>
    <row r="1" s="38" customFormat="1" ht="19.5" spans="2:22">
      <c r="B1" s="26" t="s">
        <v>285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37"/>
      <c r="S1" s="37"/>
      <c r="T1" s="37"/>
      <c r="U1" s="37"/>
      <c r="V1" s="37"/>
    </row>
    <row r="2" s="38" customFormat="1" spans="17:18">
      <c r="Q2" s="39" t="s">
        <v>26</v>
      </c>
      <c r="R2" s="39"/>
    </row>
    <row r="3" s="38" customFormat="1" spans="1:18">
      <c r="A3" s="27" t="s">
        <v>286</v>
      </c>
      <c r="B3" s="27" t="s">
        <v>287</v>
      </c>
      <c r="C3" s="28" t="s">
        <v>288</v>
      </c>
      <c r="D3" s="28"/>
      <c r="E3" s="28" t="s">
        <v>289</v>
      </c>
      <c r="F3" s="28"/>
      <c r="G3" s="28" t="s">
        <v>290</v>
      </c>
      <c r="H3" s="29" t="s">
        <v>75</v>
      </c>
      <c r="I3" s="29"/>
      <c r="J3" s="29"/>
      <c r="K3" s="29"/>
      <c r="L3" s="41" t="s">
        <v>76</v>
      </c>
      <c r="M3" s="29" t="s">
        <v>77</v>
      </c>
      <c r="N3" s="29"/>
      <c r="O3" s="29"/>
      <c r="P3" s="29"/>
      <c r="Q3" s="29"/>
      <c r="R3" s="29"/>
    </row>
    <row r="4" s="38" customFormat="1" ht="24" spans="1:18">
      <c r="A4" s="27"/>
      <c r="B4" s="27"/>
      <c r="C4" s="28"/>
      <c r="D4" s="28"/>
      <c r="E4" s="28"/>
      <c r="F4" s="28"/>
      <c r="G4" s="28"/>
      <c r="H4" s="29" t="s">
        <v>78</v>
      </c>
      <c r="I4" s="29" t="s">
        <v>79</v>
      </c>
      <c r="J4" s="29" t="s">
        <v>80</v>
      </c>
      <c r="K4" s="29" t="s">
        <v>81</v>
      </c>
      <c r="L4" s="41"/>
      <c r="M4" s="41" t="s">
        <v>78</v>
      </c>
      <c r="N4" s="41" t="s">
        <v>82</v>
      </c>
      <c r="O4" s="41" t="s">
        <v>83</v>
      </c>
      <c r="P4" s="41" t="s">
        <v>84</v>
      </c>
      <c r="Q4" s="41" t="s">
        <v>85</v>
      </c>
      <c r="R4" s="41" t="s">
        <v>86</v>
      </c>
    </row>
    <row r="5" s="39" customFormat="1" ht="36" spans="1:18">
      <c r="A5" s="27"/>
      <c r="B5" s="27"/>
      <c r="C5" s="28" t="s">
        <v>100</v>
      </c>
      <c r="D5" s="28" t="s">
        <v>101</v>
      </c>
      <c r="E5" s="28" t="s">
        <v>100</v>
      </c>
      <c r="F5" s="28" t="s">
        <v>101</v>
      </c>
      <c r="G5" s="28"/>
      <c r="H5" s="29" t="s">
        <v>89</v>
      </c>
      <c r="I5" s="36">
        <v>4</v>
      </c>
      <c r="J5" s="36">
        <v>5</v>
      </c>
      <c r="K5" s="29">
        <v>6</v>
      </c>
      <c r="L5" s="29">
        <v>7</v>
      </c>
      <c r="M5" s="29" t="s">
        <v>90</v>
      </c>
      <c r="N5" s="29">
        <v>9</v>
      </c>
      <c r="O5" s="29">
        <v>10</v>
      </c>
      <c r="P5" s="29">
        <v>11</v>
      </c>
      <c r="Q5" s="29">
        <v>12</v>
      </c>
      <c r="R5" s="29">
        <v>13</v>
      </c>
    </row>
    <row r="6" s="38" customFormat="1" ht="30" customHeight="1" spans="1:18">
      <c r="A6" s="30" t="s">
        <v>74</v>
      </c>
      <c r="B6" s="31"/>
      <c r="C6" s="40"/>
      <c r="D6" s="40"/>
      <c r="E6" s="40"/>
      <c r="F6" s="40"/>
      <c r="G6" s="9">
        <f t="shared" ref="G6:I6" si="0">SUM(G7,G8,G9,G10,G11,G12,G13,G14,G15,G16,G17,G18,G19,G20,G21,G22,G23,G24,G25,G26,G27,G28,G29,G30,G31,G32,G33,G34,G35)</f>
        <v>20491.825079</v>
      </c>
      <c r="H6" s="9">
        <f t="shared" si="0"/>
        <v>20491.825079</v>
      </c>
      <c r="I6" s="9">
        <f t="shared" si="0"/>
        <v>20491.825079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</row>
    <row r="7" s="38" customFormat="1" ht="30" customHeight="1" spans="1:18">
      <c r="A7" s="30" t="s">
        <v>291</v>
      </c>
      <c r="B7" s="33" t="s">
        <v>292</v>
      </c>
      <c r="C7" s="30">
        <v>20503</v>
      </c>
      <c r="D7" s="30" t="s">
        <v>113</v>
      </c>
      <c r="E7" s="30" t="s">
        <v>293</v>
      </c>
      <c r="F7" s="30" t="s">
        <v>184</v>
      </c>
      <c r="G7" s="9">
        <v>4339.884</v>
      </c>
      <c r="H7" s="9">
        <v>4339.884</v>
      </c>
      <c r="I7" s="43">
        <v>4339.884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</row>
    <row r="8" s="38" customFormat="1" ht="30" customHeight="1" spans="1:18">
      <c r="A8" s="30"/>
      <c r="B8" s="33"/>
      <c r="C8" s="30"/>
      <c r="D8" s="30"/>
      <c r="E8" s="30" t="s">
        <v>294</v>
      </c>
      <c r="F8" s="30" t="s">
        <v>185</v>
      </c>
      <c r="G8" s="9">
        <v>1908.6576</v>
      </c>
      <c r="H8" s="9">
        <v>1908.6576</v>
      </c>
      <c r="I8" s="43">
        <v>1908.6576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</row>
    <row r="9" s="38" customFormat="1" ht="30" customHeight="1" spans="1:18">
      <c r="A9" s="30"/>
      <c r="B9" s="33"/>
      <c r="C9" s="30"/>
      <c r="D9" s="30"/>
      <c r="E9" s="30" t="s">
        <v>295</v>
      </c>
      <c r="F9" s="30" t="s">
        <v>186</v>
      </c>
      <c r="G9" s="9">
        <v>3283.404</v>
      </c>
      <c r="H9" s="9">
        <v>3283.404</v>
      </c>
      <c r="I9" s="43">
        <v>3283.404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</row>
    <row r="10" s="38" customFormat="1" ht="30" customHeight="1" spans="1:18">
      <c r="A10" s="30"/>
      <c r="B10" s="33"/>
      <c r="C10" s="30"/>
      <c r="D10" s="30"/>
      <c r="E10" s="30" t="s">
        <v>296</v>
      </c>
      <c r="F10" s="30" t="s">
        <v>187</v>
      </c>
      <c r="G10" s="9">
        <v>2755.3308</v>
      </c>
      <c r="H10" s="9">
        <v>2755.3308</v>
      </c>
      <c r="I10" s="43">
        <v>2755.3308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</row>
    <row r="11" s="38" customFormat="1" ht="30" customHeight="1" spans="1:18">
      <c r="A11" s="30"/>
      <c r="B11" s="33"/>
      <c r="C11" s="30"/>
      <c r="D11" s="30"/>
      <c r="E11" s="30" t="s">
        <v>297</v>
      </c>
      <c r="F11" s="30" t="s">
        <v>192</v>
      </c>
      <c r="G11" s="9">
        <v>49.757198</v>
      </c>
      <c r="H11" s="9">
        <v>49.757198</v>
      </c>
      <c r="I11" s="43">
        <v>49.757198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</row>
    <row r="12" s="38" customFormat="1" ht="30" customHeight="1" spans="1:18">
      <c r="A12" s="30"/>
      <c r="B12" s="33"/>
      <c r="C12" s="30"/>
      <c r="D12" s="30"/>
      <c r="E12" s="30" t="s">
        <v>298</v>
      </c>
      <c r="F12" s="30" t="s">
        <v>193</v>
      </c>
      <c r="G12" s="9">
        <v>838.6478</v>
      </c>
      <c r="H12" s="9">
        <v>838.6478</v>
      </c>
      <c r="I12" s="43">
        <v>838.6478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</row>
    <row r="13" s="38" customFormat="1" ht="30" customHeight="1" spans="1:18">
      <c r="A13" s="30"/>
      <c r="B13" s="33"/>
      <c r="C13" s="30"/>
      <c r="D13" s="30"/>
      <c r="E13" s="30" t="s">
        <v>299</v>
      </c>
      <c r="F13" s="30" t="s">
        <v>248</v>
      </c>
      <c r="G13" s="9">
        <v>513.1116</v>
      </c>
      <c r="H13" s="9">
        <v>513.1116</v>
      </c>
      <c r="I13" s="43">
        <v>513.1116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</row>
    <row r="14" s="38" customFormat="1" ht="30" customHeight="1" spans="1:18">
      <c r="A14" s="30"/>
      <c r="B14" s="33"/>
      <c r="C14" s="30" t="s">
        <v>122</v>
      </c>
      <c r="D14" s="30" t="s">
        <v>123</v>
      </c>
      <c r="E14" s="30" t="s">
        <v>300</v>
      </c>
      <c r="F14" s="30" t="s">
        <v>189</v>
      </c>
      <c r="G14" s="9">
        <v>1592.166038</v>
      </c>
      <c r="H14" s="9">
        <v>1592.166038</v>
      </c>
      <c r="I14" s="43">
        <v>1592.166038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</row>
    <row r="15" s="38" customFormat="1" ht="30" customHeight="1" spans="1:18">
      <c r="A15" s="30"/>
      <c r="B15" s="33"/>
      <c r="C15" s="30"/>
      <c r="D15" s="30"/>
      <c r="E15" s="30" t="s">
        <v>301</v>
      </c>
      <c r="F15" s="30" t="s">
        <v>190</v>
      </c>
      <c r="G15" s="9">
        <v>182.291559</v>
      </c>
      <c r="H15" s="9">
        <v>182.291559</v>
      </c>
      <c r="I15" s="43">
        <v>182.291559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</row>
    <row r="16" s="38" customFormat="1" ht="30" customHeight="1" spans="1:18">
      <c r="A16" s="30"/>
      <c r="B16" s="33"/>
      <c r="C16" s="30"/>
      <c r="D16" s="30"/>
      <c r="E16" s="30" t="s">
        <v>302</v>
      </c>
      <c r="F16" s="30" t="s">
        <v>253</v>
      </c>
      <c r="G16" s="9">
        <v>30.93036</v>
      </c>
      <c r="H16" s="9">
        <v>30.93036</v>
      </c>
      <c r="I16" s="43">
        <v>30.93036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</row>
    <row r="17" s="38" customFormat="1" ht="30" customHeight="1" spans="1:18">
      <c r="A17" s="30"/>
      <c r="B17" s="33"/>
      <c r="C17" s="30"/>
      <c r="D17" s="30"/>
      <c r="E17" s="30" t="s">
        <v>303</v>
      </c>
      <c r="F17" s="30" t="s">
        <v>254</v>
      </c>
      <c r="G17" s="9">
        <v>1021.097652</v>
      </c>
      <c r="H17" s="9">
        <v>1021.097652</v>
      </c>
      <c r="I17" s="43">
        <v>1021.097652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</row>
    <row r="18" s="38" customFormat="1" ht="30" customHeight="1" spans="1:18">
      <c r="A18" s="30"/>
      <c r="B18" s="33"/>
      <c r="C18" s="30" t="s">
        <v>134</v>
      </c>
      <c r="D18" s="30" t="s">
        <v>135</v>
      </c>
      <c r="E18" s="30" t="s">
        <v>304</v>
      </c>
      <c r="F18" s="30" t="s">
        <v>305</v>
      </c>
      <c r="G18" s="9">
        <v>485.810876</v>
      </c>
      <c r="H18" s="9">
        <v>485.810876</v>
      </c>
      <c r="I18" s="43">
        <v>485.810876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</row>
    <row r="19" s="38" customFormat="1" ht="30" customHeight="1" spans="1:18">
      <c r="A19" s="30"/>
      <c r="B19" s="33"/>
      <c r="C19" s="30" t="s">
        <v>140</v>
      </c>
      <c r="D19" s="30" t="s">
        <v>141</v>
      </c>
      <c r="E19" s="30" t="s">
        <v>306</v>
      </c>
      <c r="F19" s="30" t="s">
        <v>143</v>
      </c>
      <c r="G19" s="9">
        <v>1474.181136</v>
      </c>
      <c r="H19" s="9">
        <v>1474.181136</v>
      </c>
      <c r="I19" s="43">
        <v>1474.181136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</row>
    <row r="20" s="38" customFormat="1" ht="30" customHeight="1" spans="1:18">
      <c r="A20" s="30"/>
      <c r="B20" s="33" t="s">
        <v>307</v>
      </c>
      <c r="C20" s="30" t="s">
        <v>112</v>
      </c>
      <c r="D20" s="30" t="s">
        <v>113</v>
      </c>
      <c r="E20" s="30" t="s">
        <v>308</v>
      </c>
      <c r="F20" s="30" t="s">
        <v>197</v>
      </c>
      <c r="G20" s="9">
        <v>10</v>
      </c>
      <c r="H20" s="9">
        <v>10</v>
      </c>
      <c r="I20" s="9">
        <v>10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</row>
    <row r="21" s="38" customFormat="1" ht="30" customHeight="1" spans="1:18">
      <c r="A21" s="30"/>
      <c r="B21" s="33"/>
      <c r="C21" s="30"/>
      <c r="D21" s="30"/>
      <c r="E21" s="30" t="s">
        <v>309</v>
      </c>
      <c r="F21" s="30" t="s">
        <v>199</v>
      </c>
      <c r="G21" s="9">
        <v>1</v>
      </c>
      <c r="H21" s="9">
        <v>1</v>
      </c>
      <c r="I21" s="9">
        <v>1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</row>
    <row r="22" s="38" customFormat="1" ht="30" customHeight="1" spans="1:18">
      <c r="A22" s="30"/>
      <c r="B22" s="33"/>
      <c r="C22" s="30"/>
      <c r="D22" s="30"/>
      <c r="E22" s="30" t="s">
        <v>310</v>
      </c>
      <c r="F22" s="30" t="s">
        <v>200</v>
      </c>
      <c r="G22" s="9">
        <v>200</v>
      </c>
      <c r="H22" s="9">
        <v>200</v>
      </c>
      <c r="I22" s="9">
        <v>200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</row>
    <row r="23" s="38" customFormat="1" ht="30" customHeight="1" spans="1:18">
      <c r="A23" s="30"/>
      <c r="B23" s="33"/>
      <c r="C23" s="30"/>
      <c r="D23" s="30"/>
      <c r="E23" s="30" t="s">
        <v>311</v>
      </c>
      <c r="F23" s="30" t="s">
        <v>201</v>
      </c>
      <c r="G23" s="9">
        <v>380</v>
      </c>
      <c r="H23" s="9">
        <v>380</v>
      </c>
      <c r="I23" s="9">
        <v>380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</row>
    <row r="24" s="38" customFormat="1" ht="30" customHeight="1" spans="1:18">
      <c r="A24" s="30"/>
      <c r="B24" s="33"/>
      <c r="C24" s="30"/>
      <c r="D24" s="30"/>
      <c r="E24" s="30" t="s">
        <v>312</v>
      </c>
      <c r="F24" s="30" t="s">
        <v>202</v>
      </c>
      <c r="G24" s="9">
        <v>5</v>
      </c>
      <c r="H24" s="9">
        <v>5</v>
      </c>
      <c r="I24" s="9">
        <v>5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</row>
    <row r="25" s="38" customFormat="1" ht="30" customHeight="1" spans="1:18">
      <c r="A25" s="30"/>
      <c r="B25" s="33"/>
      <c r="C25" s="30"/>
      <c r="D25" s="30"/>
      <c r="E25" s="30" t="s">
        <v>313</v>
      </c>
      <c r="F25" s="30" t="s">
        <v>204</v>
      </c>
      <c r="G25" s="9">
        <v>60</v>
      </c>
      <c r="H25" s="9">
        <v>60</v>
      </c>
      <c r="I25" s="9">
        <v>60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</row>
    <row r="26" s="38" customFormat="1" ht="30" customHeight="1" spans="1:18">
      <c r="A26" s="30"/>
      <c r="B26" s="33"/>
      <c r="C26" s="30"/>
      <c r="D26" s="30"/>
      <c r="E26" s="30" t="s">
        <v>314</v>
      </c>
      <c r="F26" s="30" t="s">
        <v>315</v>
      </c>
      <c r="G26" s="9">
        <v>80</v>
      </c>
      <c r="H26" s="9">
        <v>80</v>
      </c>
      <c r="I26" s="9">
        <v>80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</row>
    <row r="27" s="38" customFormat="1" ht="30" customHeight="1" spans="1:18">
      <c r="A27" s="30"/>
      <c r="B27" s="33"/>
      <c r="C27" s="30"/>
      <c r="D27" s="30"/>
      <c r="E27" s="30" t="s">
        <v>316</v>
      </c>
      <c r="F27" s="30" t="s">
        <v>205</v>
      </c>
      <c r="G27" s="9">
        <v>20</v>
      </c>
      <c r="H27" s="9">
        <v>20</v>
      </c>
      <c r="I27" s="9">
        <v>20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</row>
    <row r="28" s="38" customFormat="1" ht="30" customHeight="1" spans="1:18">
      <c r="A28" s="30"/>
      <c r="B28" s="33"/>
      <c r="C28" s="30"/>
      <c r="D28" s="30"/>
      <c r="E28" s="30" t="s">
        <v>317</v>
      </c>
      <c r="F28" s="30" t="s">
        <v>219</v>
      </c>
      <c r="G28" s="9">
        <v>5</v>
      </c>
      <c r="H28" s="9">
        <v>5</v>
      </c>
      <c r="I28" s="9">
        <v>5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</row>
    <row r="29" s="38" customFormat="1" ht="30" customHeight="1" spans="1:18">
      <c r="A29" s="30"/>
      <c r="B29" s="33"/>
      <c r="C29" s="30"/>
      <c r="D29" s="30"/>
      <c r="E29" s="30" t="s">
        <v>318</v>
      </c>
      <c r="F29" s="30" t="s">
        <v>218</v>
      </c>
      <c r="G29" s="9">
        <v>200</v>
      </c>
      <c r="H29" s="9">
        <v>200</v>
      </c>
      <c r="I29" s="9">
        <v>200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</row>
    <row r="30" s="38" customFormat="1" ht="30" customHeight="1" spans="1:18">
      <c r="A30" s="30"/>
      <c r="B30" s="33"/>
      <c r="C30" s="30"/>
      <c r="D30" s="30"/>
      <c r="E30" s="30" t="s">
        <v>319</v>
      </c>
      <c r="F30" s="30" t="s">
        <v>216</v>
      </c>
      <c r="G30" s="9">
        <v>40</v>
      </c>
      <c r="H30" s="9">
        <v>40</v>
      </c>
      <c r="I30" s="9">
        <v>40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</row>
    <row r="31" s="38" customFormat="1" ht="30" customHeight="1" spans="1:18">
      <c r="A31" s="30"/>
      <c r="B31" s="33"/>
      <c r="C31" s="30"/>
      <c r="D31" s="30"/>
      <c r="E31" s="30" t="s">
        <v>320</v>
      </c>
      <c r="F31" s="30" t="s">
        <v>206</v>
      </c>
      <c r="G31" s="9">
        <v>177.328296</v>
      </c>
      <c r="H31" s="9">
        <v>177.328296</v>
      </c>
      <c r="I31" s="9">
        <v>177.328296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</row>
    <row r="32" s="38" customFormat="1" ht="30" customHeight="1" spans="1:18">
      <c r="A32" s="30"/>
      <c r="B32" s="33"/>
      <c r="C32" s="30"/>
      <c r="D32" s="30"/>
      <c r="E32" s="30" t="s">
        <v>321</v>
      </c>
      <c r="F32" s="30" t="s">
        <v>207</v>
      </c>
      <c r="G32" s="9">
        <v>192.199464</v>
      </c>
      <c r="H32" s="9">
        <v>192.199464</v>
      </c>
      <c r="I32" s="9">
        <v>192.199464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</row>
    <row r="33" s="38" customFormat="1" ht="30" customHeight="1" spans="1:18">
      <c r="A33" s="30"/>
      <c r="B33" s="33"/>
      <c r="C33" s="30"/>
      <c r="D33" s="30"/>
      <c r="E33" s="30" t="s">
        <v>322</v>
      </c>
      <c r="F33" s="30" t="s">
        <v>221</v>
      </c>
      <c r="G33" s="9">
        <v>40</v>
      </c>
      <c r="H33" s="9">
        <v>40</v>
      </c>
      <c r="I33" s="9">
        <v>40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</row>
    <row r="34" s="38" customFormat="1" ht="30" customHeight="1" spans="1:18">
      <c r="A34" s="30"/>
      <c r="B34" s="33"/>
      <c r="C34" s="30"/>
      <c r="D34" s="30"/>
      <c r="E34" s="30" t="s">
        <v>323</v>
      </c>
      <c r="F34" s="30" t="s">
        <v>223</v>
      </c>
      <c r="G34" s="9">
        <v>596.0267</v>
      </c>
      <c r="H34" s="9">
        <v>596.0267</v>
      </c>
      <c r="I34" s="9">
        <v>596.0267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</row>
    <row r="35" s="38" customFormat="1" ht="30" customHeight="1" spans="1:18">
      <c r="A35" s="30"/>
      <c r="B35" s="33"/>
      <c r="C35" s="30" t="s">
        <v>116</v>
      </c>
      <c r="D35" s="30" t="s">
        <v>117</v>
      </c>
      <c r="E35" s="30" t="s">
        <v>324</v>
      </c>
      <c r="F35" s="30" t="s">
        <v>211</v>
      </c>
      <c r="G35" s="9">
        <v>10</v>
      </c>
      <c r="H35" s="9">
        <v>10</v>
      </c>
      <c r="I35" s="9">
        <v>10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</row>
  </sheetData>
  <mergeCells count="19">
    <mergeCell ref="B1:Q1"/>
    <mergeCell ref="Q2:R2"/>
    <mergeCell ref="H3:K3"/>
    <mergeCell ref="M3:R3"/>
    <mergeCell ref="A3:A5"/>
    <mergeCell ref="A7:A35"/>
    <mergeCell ref="B3:B5"/>
    <mergeCell ref="B7:B19"/>
    <mergeCell ref="B20:B35"/>
    <mergeCell ref="C7:C13"/>
    <mergeCell ref="C14:C17"/>
    <mergeCell ref="C20:C34"/>
    <mergeCell ref="D7:D13"/>
    <mergeCell ref="D14:D17"/>
    <mergeCell ref="D20:D34"/>
    <mergeCell ref="G3:G5"/>
    <mergeCell ref="L3:L4"/>
    <mergeCell ref="C3:D4"/>
    <mergeCell ref="E3:F4"/>
  </mergeCells>
  <pageMargins left="0.751388888888889" right="0.751388888888889" top="1" bottom="1" header="0.5" footer="0.5"/>
  <pageSetup paperSize="9" scale="82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F17" sqref="F17"/>
    </sheetView>
  </sheetViews>
  <sheetFormatPr defaultColWidth="9" defaultRowHeight="13.5"/>
  <cols>
    <col min="2" max="2" width="11.5" customWidth="1"/>
    <col min="4" max="4" width="11.125" customWidth="1"/>
    <col min="15" max="15" width="15.375" customWidth="1"/>
    <col min="16" max="16" width="10.5" customWidth="1"/>
  </cols>
  <sheetData>
    <row r="1" ht="19.5" spans="2:22">
      <c r="B1" s="26" t="s">
        <v>325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37"/>
      <c r="S1" s="37"/>
      <c r="T1" s="37"/>
      <c r="U1" s="37"/>
      <c r="V1" s="37"/>
    </row>
    <row r="2" spans="17:18">
      <c r="Q2" s="5" t="s">
        <v>26</v>
      </c>
      <c r="R2" s="5"/>
    </row>
    <row r="3" s="24" customFormat="1" spans="1:18">
      <c r="A3" s="27" t="s">
        <v>286</v>
      </c>
      <c r="B3" s="27" t="s">
        <v>287</v>
      </c>
      <c r="C3" s="28" t="s">
        <v>288</v>
      </c>
      <c r="D3" s="28"/>
      <c r="E3" s="28" t="s">
        <v>289</v>
      </c>
      <c r="F3" s="28"/>
      <c r="G3" s="28" t="s">
        <v>290</v>
      </c>
      <c r="H3" s="29" t="s">
        <v>75</v>
      </c>
      <c r="I3" s="29"/>
      <c r="J3" s="29"/>
      <c r="K3" s="29"/>
      <c r="L3" s="29" t="s">
        <v>76</v>
      </c>
      <c r="M3" s="29" t="s">
        <v>77</v>
      </c>
      <c r="N3" s="29"/>
      <c r="O3" s="29"/>
      <c r="P3" s="29"/>
      <c r="Q3" s="29"/>
      <c r="R3" s="29"/>
    </row>
    <row r="4" s="24" customFormat="1" ht="24" spans="1:18">
      <c r="A4" s="27"/>
      <c r="B4" s="27"/>
      <c r="C4" s="28"/>
      <c r="D4" s="28"/>
      <c r="E4" s="28"/>
      <c r="F4" s="28"/>
      <c r="G4" s="28"/>
      <c r="H4" s="29" t="s">
        <v>78</v>
      </c>
      <c r="I4" s="29" t="s">
        <v>79</v>
      </c>
      <c r="J4" s="29" t="s">
        <v>80</v>
      </c>
      <c r="K4" s="29" t="s">
        <v>81</v>
      </c>
      <c r="L4" s="29"/>
      <c r="M4" s="29" t="s">
        <v>78</v>
      </c>
      <c r="N4" s="29" t="s">
        <v>82</v>
      </c>
      <c r="O4" s="29" t="s">
        <v>83</v>
      </c>
      <c r="P4" s="29" t="s">
        <v>84</v>
      </c>
      <c r="Q4" s="29" t="s">
        <v>85</v>
      </c>
      <c r="R4" s="29" t="s">
        <v>86</v>
      </c>
    </row>
    <row r="5" s="24" customFormat="1" ht="36" spans="1:18">
      <c r="A5" s="27"/>
      <c r="B5" s="27"/>
      <c r="C5" s="28" t="s">
        <v>100</v>
      </c>
      <c r="D5" s="28" t="s">
        <v>101</v>
      </c>
      <c r="E5" s="28" t="s">
        <v>100</v>
      </c>
      <c r="F5" s="28" t="s">
        <v>101</v>
      </c>
      <c r="G5" s="28"/>
      <c r="H5" s="29" t="s">
        <v>89</v>
      </c>
      <c r="I5" s="36">
        <v>4</v>
      </c>
      <c r="J5" s="36">
        <v>5</v>
      </c>
      <c r="K5" s="29">
        <v>6</v>
      </c>
      <c r="L5" s="29">
        <v>7</v>
      </c>
      <c r="M5" s="29" t="s">
        <v>90</v>
      </c>
      <c r="N5" s="29">
        <v>9</v>
      </c>
      <c r="O5" s="29">
        <v>10</v>
      </c>
      <c r="P5" s="29">
        <v>11</v>
      </c>
      <c r="Q5" s="29">
        <v>12</v>
      </c>
      <c r="R5" s="29">
        <v>13</v>
      </c>
    </row>
    <row r="6" s="1" customFormat="1" ht="15.65" customHeight="1" spans="1:18">
      <c r="A6" s="30" t="s">
        <v>74</v>
      </c>
      <c r="B6" s="31"/>
      <c r="C6" s="30"/>
      <c r="D6" s="30"/>
      <c r="E6" s="30"/>
      <c r="F6" s="30"/>
      <c r="G6" s="9">
        <f>SUM(G7,G8,G9)</f>
        <v>200</v>
      </c>
      <c r="H6" s="9">
        <f t="shared" ref="H6:R6" si="0">SUM(H7,H8,H9)</f>
        <v>200</v>
      </c>
      <c r="I6" s="9">
        <f t="shared" si="0"/>
        <v>200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  <c r="R6" s="9">
        <f t="shared" si="0"/>
        <v>0</v>
      </c>
    </row>
    <row r="7" s="25" customFormat="1" ht="32" customHeight="1" spans="1:18">
      <c r="A7" s="32" t="s">
        <v>291</v>
      </c>
      <c r="B7" s="33" t="s">
        <v>326</v>
      </c>
      <c r="C7" s="30" t="s">
        <v>114</v>
      </c>
      <c r="D7" s="30" t="s">
        <v>115</v>
      </c>
      <c r="E7" s="30" t="s">
        <v>313</v>
      </c>
      <c r="F7" s="30" t="s">
        <v>204</v>
      </c>
      <c r="G7" s="9">
        <v>30</v>
      </c>
      <c r="H7" s="9">
        <v>30</v>
      </c>
      <c r="I7" s="9">
        <v>30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</row>
    <row r="8" s="25" customFormat="1" ht="32" customHeight="1" spans="1:18">
      <c r="A8" s="34"/>
      <c r="B8" s="33"/>
      <c r="C8" s="30"/>
      <c r="D8" s="30"/>
      <c r="E8" s="30" t="s">
        <v>323</v>
      </c>
      <c r="F8" s="30" t="s">
        <v>223</v>
      </c>
      <c r="G8" s="9">
        <v>150</v>
      </c>
      <c r="H8" s="9">
        <v>150</v>
      </c>
      <c r="I8" s="9">
        <v>150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</row>
    <row r="9" s="25" customFormat="1" ht="32" customHeight="1" spans="1:18">
      <c r="A9" s="35"/>
      <c r="B9" s="33"/>
      <c r="C9" s="30" t="s">
        <v>118</v>
      </c>
      <c r="D9" s="30" t="s">
        <v>119</v>
      </c>
      <c r="E9" s="30" t="s">
        <v>324</v>
      </c>
      <c r="F9" s="30" t="s">
        <v>211</v>
      </c>
      <c r="G9" s="9">
        <v>20</v>
      </c>
      <c r="H9" s="9">
        <v>20</v>
      </c>
      <c r="I9" s="9">
        <v>20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</row>
  </sheetData>
  <mergeCells count="14">
    <mergeCell ref="B1:Q1"/>
    <mergeCell ref="Q2:R2"/>
    <mergeCell ref="H3:K3"/>
    <mergeCell ref="M3:R3"/>
    <mergeCell ref="A3:A5"/>
    <mergeCell ref="A7:A9"/>
    <mergeCell ref="B3:B5"/>
    <mergeCell ref="B7:B9"/>
    <mergeCell ref="C7:C8"/>
    <mergeCell ref="D7:D8"/>
    <mergeCell ref="G3:G5"/>
    <mergeCell ref="L3:L4"/>
    <mergeCell ref="C3:D4"/>
    <mergeCell ref="E3:F4"/>
  </mergeCells>
  <pageMargins left="0.751388888888889" right="0.751388888888889" top="1" bottom="1" header="0.5" footer="0.5"/>
  <pageSetup paperSize="9" scale="8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workbookViewId="0">
      <selection activeCell="C11" sqref="C11:D13"/>
    </sheetView>
  </sheetViews>
  <sheetFormatPr defaultColWidth="9" defaultRowHeight="13.5"/>
  <cols>
    <col min="1" max="2" width="12.8166666666667" style="1" customWidth="1"/>
    <col min="3" max="3" width="5.83333333333333" style="1" customWidth="1"/>
    <col min="4" max="4" width="6.65" style="1" customWidth="1"/>
    <col min="5" max="5" width="19.625" style="1" customWidth="1"/>
    <col min="6" max="6" width="13.5" style="1" customWidth="1"/>
    <col min="7" max="7" width="8.75" style="1" customWidth="1"/>
    <col min="8" max="8" width="9.76666666666667" style="1" customWidth="1"/>
    <col min="9" max="23" width="9" style="1" hidden="1" customWidth="1"/>
    <col min="24" max="16384" width="9" style="1"/>
  </cols>
  <sheetData>
    <row r="1" s="1" customFormat="1" ht="24" customHeight="1" spans="1:21">
      <c r="A1" s="2"/>
      <c r="B1" s="2"/>
      <c r="C1" s="2"/>
      <c r="D1" s="2"/>
      <c r="E1" s="2"/>
      <c r="I1" s="2" t="s">
        <v>327</v>
      </c>
      <c r="J1" s="2"/>
      <c r="K1" s="2"/>
      <c r="L1" s="2"/>
      <c r="M1" s="2"/>
      <c r="Q1" s="2" t="s">
        <v>328</v>
      </c>
      <c r="R1" s="2"/>
      <c r="S1" s="2"/>
      <c r="T1" s="2"/>
      <c r="U1" s="2"/>
    </row>
    <row r="2" s="1" customFormat="1" ht="24" customHeight="1" spans="1:23">
      <c r="A2" s="3" t="s">
        <v>329</v>
      </c>
      <c r="B2" s="3"/>
      <c r="C2" s="3"/>
      <c r="D2" s="3"/>
      <c r="E2" s="3"/>
      <c r="F2" s="3"/>
      <c r="G2" s="3"/>
      <c r="I2" s="3" t="s">
        <v>330</v>
      </c>
      <c r="J2" s="3"/>
      <c r="K2" s="3"/>
      <c r="L2" s="3"/>
      <c r="M2" s="3"/>
      <c r="N2" s="3"/>
      <c r="O2" s="3"/>
      <c r="Q2" s="3" t="s">
        <v>330</v>
      </c>
      <c r="R2" s="3"/>
      <c r="S2" s="3"/>
      <c r="T2" s="3"/>
      <c r="U2" s="3"/>
      <c r="V2" s="3"/>
      <c r="W2" s="3"/>
    </row>
    <row r="3" s="1" customFormat="1" ht="24" customHeight="1" spans="1:23">
      <c r="A3" s="4"/>
      <c r="B3" s="4"/>
      <c r="C3" s="4"/>
      <c r="D3" s="4"/>
      <c r="F3" s="5" t="s">
        <v>26</v>
      </c>
      <c r="G3" s="5"/>
      <c r="I3" s="4"/>
      <c r="J3" s="4"/>
      <c r="K3" s="4"/>
      <c r="L3" s="4"/>
      <c r="N3" s="21" t="s">
        <v>331</v>
      </c>
      <c r="O3" s="21"/>
      <c r="Q3" s="4"/>
      <c r="R3" s="4"/>
      <c r="S3" s="4"/>
      <c r="T3" s="4"/>
      <c r="V3" s="21" t="s">
        <v>331</v>
      </c>
      <c r="W3" s="21"/>
    </row>
    <row r="4" s="1" customFormat="1" ht="37" customHeight="1" spans="1:23">
      <c r="A4" s="6" t="s">
        <v>287</v>
      </c>
      <c r="B4" s="7" t="s">
        <v>326</v>
      </c>
      <c r="C4" s="7"/>
      <c r="D4" s="7"/>
      <c r="E4" s="7"/>
      <c r="F4" s="7"/>
      <c r="G4" s="7"/>
      <c r="I4" s="6" t="s">
        <v>287</v>
      </c>
      <c r="J4" s="18" t="s">
        <v>332</v>
      </c>
      <c r="K4" s="18"/>
      <c r="L4" s="18"/>
      <c r="M4" s="18"/>
      <c r="N4" s="18"/>
      <c r="O4" s="18"/>
      <c r="Q4" s="6" t="s">
        <v>287</v>
      </c>
      <c r="R4" s="18" t="s">
        <v>333</v>
      </c>
      <c r="S4" s="18"/>
      <c r="T4" s="18"/>
      <c r="U4" s="18"/>
      <c r="V4" s="18"/>
      <c r="W4" s="18"/>
    </row>
    <row r="5" s="1" customFormat="1" ht="37" customHeight="1" spans="1:23">
      <c r="A5" s="6" t="s">
        <v>334</v>
      </c>
      <c r="B5" s="7" t="s">
        <v>93</v>
      </c>
      <c r="C5" s="7"/>
      <c r="D5" s="7"/>
      <c r="E5" s="6" t="s">
        <v>335</v>
      </c>
      <c r="F5" s="7" t="s">
        <v>93</v>
      </c>
      <c r="G5" s="7"/>
      <c r="I5" s="6" t="s">
        <v>334</v>
      </c>
      <c r="J5" s="10" t="s">
        <v>336</v>
      </c>
      <c r="K5" s="10"/>
      <c r="L5" s="10"/>
      <c r="M5" s="6" t="s">
        <v>335</v>
      </c>
      <c r="N5" s="10" t="s">
        <v>336</v>
      </c>
      <c r="O5" s="10"/>
      <c r="Q5" s="6" t="s">
        <v>334</v>
      </c>
      <c r="R5" s="10" t="s">
        <v>336</v>
      </c>
      <c r="S5" s="10"/>
      <c r="T5" s="10"/>
      <c r="U5" s="6" t="s">
        <v>335</v>
      </c>
      <c r="V5" s="10" t="s">
        <v>336</v>
      </c>
      <c r="W5" s="10"/>
    </row>
    <row r="6" s="1" customFormat="1" ht="37" customHeight="1" spans="1:23">
      <c r="A6" s="6" t="s">
        <v>337</v>
      </c>
      <c r="B6" s="8" t="s">
        <v>338</v>
      </c>
      <c r="C6" s="8"/>
      <c r="D6" s="9">
        <v>200</v>
      </c>
      <c r="E6" s="9"/>
      <c r="F6" s="9"/>
      <c r="G6" s="9"/>
      <c r="I6" s="6" t="s">
        <v>337</v>
      </c>
      <c r="J6" s="8" t="s">
        <v>338</v>
      </c>
      <c r="K6" s="8"/>
      <c r="L6" s="22">
        <v>100000</v>
      </c>
      <c r="M6" s="22"/>
      <c r="N6" s="22"/>
      <c r="O6" s="22"/>
      <c r="Q6" s="6" t="s">
        <v>337</v>
      </c>
      <c r="R6" s="8" t="s">
        <v>338</v>
      </c>
      <c r="S6" s="8"/>
      <c r="T6" s="22">
        <v>100000</v>
      </c>
      <c r="U6" s="22"/>
      <c r="V6" s="22"/>
      <c r="W6" s="22"/>
    </row>
    <row r="7" s="1" customFormat="1" ht="37" customHeight="1" spans="1:23">
      <c r="A7" s="6"/>
      <c r="B7" s="8" t="s">
        <v>339</v>
      </c>
      <c r="C7" s="8"/>
      <c r="D7" s="9">
        <v>200</v>
      </c>
      <c r="E7" s="9"/>
      <c r="F7" s="9"/>
      <c r="G7" s="9"/>
      <c r="I7" s="6"/>
      <c r="J7" s="8" t="s">
        <v>339</v>
      </c>
      <c r="K7" s="8"/>
      <c r="L7" s="22">
        <v>100000</v>
      </c>
      <c r="M7" s="22"/>
      <c r="N7" s="22"/>
      <c r="O7" s="22"/>
      <c r="Q7" s="6"/>
      <c r="R7" s="8" t="s">
        <v>339</v>
      </c>
      <c r="S7" s="8"/>
      <c r="T7" s="22">
        <v>100000</v>
      </c>
      <c r="U7" s="22"/>
      <c r="V7" s="22"/>
      <c r="W7" s="22"/>
    </row>
    <row r="8" s="1" customFormat="1" ht="37" customHeight="1" spans="1:23">
      <c r="A8" s="6"/>
      <c r="B8" s="8" t="s">
        <v>340</v>
      </c>
      <c r="C8" s="8"/>
      <c r="D8" s="9">
        <v>0</v>
      </c>
      <c r="E8" s="9"/>
      <c r="F8" s="9"/>
      <c r="G8" s="9"/>
      <c r="I8" s="6"/>
      <c r="J8" s="8" t="s">
        <v>341</v>
      </c>
      <c r="K8" s="8"/>
      <c r="L8" s="22">
        <v>0</v>
      </c>
      <c r="M8" s="22"/>
      <c r="N8" s="22"/>
      <c r="O8" s="22"/>
      <c r="Q8" s="6"/>
      <c r="R8" s="8" t="s">
        <v>341</v>
      </c>
      <c r="S8" s="8"/>
      <c r="T8" s="22">
        <v>0</v>
      </c>
      <c r="U8" s="22"/>
      <c r="V8" s="22"/>
      <c r="W8" s="22"/>
    </row>
    <row r="9" s="1" customFormat="1" ht="37" customHeight="1" spans="1:23">
      <c r="A9" s="6" t="s">
        <v>342</v>
      </c>
      <c r="B9" s="10" t="s">
        <v>343</v>
      </c>
      <c r="C9" s="10"/>
      <c r="D9" s="10"/>
      <c r="E9" s="10"/>
      <c r="F9" s="10"/>
      <c r="G9" s="10"/>
      <c r="I9" s="6" t="s">
        <v>342</v>
      </c>
      <c r="J9" s="10" t="s">
        <v>344</v>
      </c>
      <c r="K9" s="10"/>
      <c r="L9" s="10"/>
      <c r="M9" s="10"/>
      <c r="N9" s="10"/>
      <c r="O9" s="10"/>
      <c r="Q9" s="6" t="s">
        <v>342</v>
      </c>
      <c r="R9" s="10" t="s">
        <v>344</v>
      </c>
      <c r="S9" s="10"/>
      <c r="T9" s="10"/>
      <c r="U9" s="10"/>
      <c r="V9" s="10"/>
      <c r="W9" s="10"/>
    </row>
    <row r="10" s="1" customFormat="1" ht="37" customHeight="1" spans="1:23">
      <c r="A10" s="6" t="s">
        <v>345</v>
      </c>
      <c r="B10" s="6" t="s">
        <v>346</v>
      </c>
      <c r="C10" s="6" t="s">
        <v>347</v>
      </c>
      <c r="D10" s="6"/>
      <c r="E10" s="11" t="s">
        <v>348</v>
      </c>
      <c r="F10" s="12" t="s">
        <v>349</v>
      </c>
      <c r="G10" s="6" t="s">
        <v>350</v>
      </c>
      <c r="I10" s="6" t="s">
        <v>345</v>
      </c>
      <c r="J10" s="6" t="s">
        <v>346</v>
      </c>
      <c r="K10" s="6" t="s">
        <v>347</v>
      </c>
      <c r="L10" s="6"/>
      <c r="M10" s="6" t="s">
        <v>348</v>
      </c>
      <c r="N10" s="23" t="s">
        <v>349</v>
      </c>
      <c r="O10" s="6" t="s">
        <v>350</v>
      </c>
      <c r="Q10" s="6" t="s">
        <v>345</v>
      </c>
      <c r="R10" s="6" t="s">
        <v>346</v>
      </c>
      <c r="S10" s="6" t="s">
        <v>347</v>
      </c>
      <c r="T10" s="6"/>
      <c r="U10" s="6" t="s">
        <v>348</v>
      </c>
      <c r="V10" s="23" t="s">
        <v>349</v>
      </c>
      <c r="W10" s="6" t="s">
        <v>350</v>
      </c>
    </row>
    <row r="11" s="1" customFormat="1" ht="37" customHeight="1" spans="1:23">
      <c r="A11" s="6"/>
      <c r="B11" s="7" t="s">
        <v>351</v>
      </c>
      <c r="C11" s="7" t="s">
        <v>352</v>
      </c>
      <c r="D11" s="13"/>
      <c r="E11" s="14" t="s">
        <v>353</v>
      </c>
      <c r="F11" s="14" t="s">
        <v>354</v>
      </c>
      <c r="G11" s="15"/>
      <c r="I11" s="6"/>
      <c r="J11" s="18" t="s">
        <v>351</v>
      </c>
      <c r="K11" s="18" t="s">
        <v>352</v>
      </c>
      <c r="L11" s="18"/>
      <c r="M11" s="18" t="s">
        <v>355</v>
      </c>
      <c r="N11" s="18" t="s">
        <v>356</v>
      </c>
      <c r="O11" s="18"/>
      <c r="Q11" s="6"/>
      <c r="R11" s="18" t="s">
        <v>351</v>
      </c>
      <c r="S11" s="18" t="s">
        <v>352</v>
      </c>
      <c r="T11" s="18"/>
      <c r="U11" s="18" t="s">
        <v>355</v>
      </c>
      <c r="V11" s="18" t="s">
        <v>356</v>
      </c>
      <c r="W11" s="18"/>
    </row>
    <row r="12" s="1" customFormat="1" ht="37" customHeight="1" spans="1:23">
      <c r="A12" s="6"/>
      <c r="B12" s="7"/>
      <c r="C12" s="7"/>
      <c r="D12" s="13"/>
      <c r="E12" s="14" t="s">
        <v>357</v>
      </c>
      <c r="F12" s="14" t="s">
        <v>358</v>
      </c>
      <c r="G12" s="15"/>
      <c r="I12" s="6"/>
      <c r="J12" s="18"/>
      <c r="K12" s="18"/>
      <c r="L12" s="18"/>
      <c r="M12" s="18" t="s">
        <v>359</v>
      </c>
      <c r="N12" s="18" t="s">
        <v>360</v>
      </c>
      <c r="O12" s="18"/>
      <c r="Q12" s="6"/>
      <c r="R12" s="18"/>
      <c r="S12" s="18"/>
      <c r="T12" s="18"/>
      <c r="U12" s="18" t="s">
        <v>361</v>
      </c>
      <c r="V12" s="18" t="s">
        <v>356</v>
      </c>
      <c r="W12" s="18"/>
    </row>
    <row r="13" s="1" customFormat="1" ht="37" customHeight="1" spans="1:23">
      <c r="A13" s="6"/>
      <c r="B13" s="7"/>
      <c r="C13" s="7"/>
      <c r="D13" s="13"/>
      <c r="E13" s="16" t="s">
        <v>362</v>
      </c>
      <c r="F13" s="16" t="s">
        <v>358</v>
      </c>
      <c r="G13" s="15"/>
      <c r="I13" s="6"/>
      <c r="J13" s="18"/>
      <c r="K13" s="18"/>
      <c r="L13" s="18"/>
      <c r="M13" s="18" t="s">
        <v>363</v>
      </c>
      <c r="N13" s="18" t="s">
        <v>356</v>
      </c>
      <c r="O13" s="18"/>
      <c r="Q13" s="6"/>
      <c r="R13" s="18"/>
      <c r="S13" s="18"/>
      <c r="T13" s="18"/>
      <c r="U13" s="18" t="s">
        <v>359</v>
      </c>
      <c r="V13" s="18" t="s">
        <v>360</v>
      </c>
      <c r="W13" s="18"/>
    </row>
    <row r="14" s="1" customFormat="1" ht="37" customHeight="1" spans="1:23">
      <c r="A14" s="6"/>
      <c r="B14" s="7"/>
      <c r="C14" s="7" t="s">
        <v>364</v>
      </c>
      <c r="D14" s="7"/>
      <c r="E14" s="17" t="s">
        <v>365</v>
      </c>
      <c r="F14" s="17" t="s">
        <v>366</v>
      </c>
      <c r="G14" s="18"/>
      <c r="I14" s="6"/>
      <c r="J14" s="18"/>
      <c r="K14" s="18" t="s">
        <v>367</v>
      </c>
      <c r="L14" s="18"/>
      <c r="M14" s="18" t="s">
        <v>368</v>
      </c>
      <c r="N14" s="18" t="s">
        <v>369</v>
      </c>
      <c r="O14" s="18"/>
      <c r="Q14" s="6"/>
      <c r="R14" s="18"/>
      <c r="S14" s="18" t="s">
        <v>367</v>
      </c>
      <c r="T14" s="18"/>
      <c r="U14" s="18" t="s">
        <v>368</v>
      </c>
      <c r="V14" s="18" t="s">
        <v>369</v>
      </c>
      <c r="W14" s="18"/>
    </row>
    <row r="15" s="1" customFormat="1" ht="37" customHeight="1" spans="1:23">
      <c r="A15" s="6"/>
      <c r="B15" s="7"/>
      <c r="C15" s="7" t="s">
        <v>367</v>
      </c>
      <c r="D15" s="7"/>
      <c r="E15" s="7" t="s">
        <v>370</v>
      </c>
      <c r="F15" s="7" t="s">
        <v>371</v>
      </c>
      <c r="G15" s="18"/>
      <c r="I15" s="6"/>
      <c r="J15" s="18" t="s">
        <v>372</v>
      </c>
      <c r="K15" s="18" t="s">
        <v>373</v>
      </c>
      <c r="L15" s="18"/>
      <c r="M15" s="18" t="s">
        <v>374</v>
      </c>
      <c r="N15" s="18" t="s">
        <v>375</v>
      </c>
      <c r="O15" s="18"/>
      <c r="Q15" s="6"/>
      <c r="R15" s="18" t="s">
        <v>372</v>
      </c>
      <c r="S15" s="18" t="s">
        <v>373</v>
      </c>
      <c r="T15" s="18"/>
      <c r="U15" s="18" t="s">
        <v>374</v>
      </c>
      <c r="V15" s="18" t="s">
        <v>376</v>
      </c>
      <c r="W15" s="18"/>
    </row>
    <row r="16" s="1" customFormat="1" ht="37" customHeight="1" spans="1:23">
      <c r="A16" s="6"/>
      <c r="B16" s="7"/>
      <c r="C16" s="7" t="s">
        <v>377</v>
      </c>
      <c r="D16" s="7"/>
      <c r="E16" s="7" t="s">
        <v>378</v>
      </c>
      <c r="F16" s="19">
        <f>100%</f>
        <v>1</v>
      </c>
      <c r="G16" s="18"/>
      <c r="I16" s="6"/>
      <c r="J16" s="18" t="s">
        <v>379</v>
      </c>
      <c r="K16" s="18" t="s">
        <v>380</v>
      </c>
      <c r="L16" s="18"/>
      <c r="M16" s="18" t="s">
        <v>381</v>
      </c>
      <c r="N16" s="18" t="s">
        <v>375</v>
      </c>
      <c r="O16" s="18"/>
      <c r="Q16" s="6"/>
      <c r="R16" s="18" t="s">
        <v>379</v>
      </c>
      <c r="S16" s="18" t="s">
        <v>380</v>
      </c>
      <c r="T16" s="18"/>
      <c r="U16" s="18" t="s">
        <v>381</v>
      </c>
      <c r="V16" s="18" t="s">
        <v>375</v>
      </c>
      <c r="W16" s="18"/>
    </row>
    <row r="17" s="1" customFormat="1" ht="52" customHeight="1" spans="1:7">
      <c r="A17" s="6"/>
      <c r="B17" s="7" t="s">
        <v>372</v>
      </c>
      <c r="C17" s="7" t="s">
        <v>373</v>
      </c>
      <c r="D17" s="7"/>
      <c r="E17" s="7" t="s">
        <v>382</v>
      </c>
      <c r="F17" s="7" t="s">
        <v>375</v>
      </c>
      <c r="G17" s="18"/>
    </row>
    <row r="18" s="1" customFormat="1" ht="37" customHeight="1" spans="1:7">
      <c r="A18" s="6"/>
      <c r="B18" s="7" t="s">
        <v>379</v>
      </c>
      <c r="C18" s="7" t="s">
        <v>380</v>
      </c>
      <c r="D18" s="7"/>
      <c r="E18" s="7" t="s">
        <v>383</v>
      </c>
      <c r="F18" s="7" t="s">
        <v>384</v>
      </c>
      <c r="G18" s="18"/>
    </row>
    <row r="19" s="1" customFormat="1" ht="15.65" customHeight="1" spans="1:1">
      <c r="A19" s="20"/>
    </row>
  </sheetData>
  <mergeCells count="68">
    <mergeCell ref="A1:E1"/>
    <mergeCell ref="I1:M1"/>
    <mergeCell ref="Q1:U1"/>
    <mergeCell ref="A2:G2"/>
    <mergeCell ref="I2:O2"/>
    <mergeCell ref="Q2:W2"/>
    <mergeCell ref="A3:D3"/>
    <mergeCell ref="F3:G3"/>
    <mergeCell ref="I3:L3"/>
    <mergeCell ref="N3:O3"/>
    <mergeCell ref="Q3:T3"/>
    <mergeCell ref="V3:W3"/>
    <mergeCell ref="B4:G4"/>
    <mergeCell ref="J4:O4"/>
    <mergeCell ref="R4:W4"/>
    <mergeCell ref="B5:D5"/>
    <mergeCell ref="F5:G5"/>
    <mergeCell ref="J5:L5"/>
    <mergeCell ref="N5:O5"/>
    <mergeCell ref="R5:T5"/>
    <mergeCell ref="V5:W5"/>
    <mergeCell ref="B6:C6"/>
    <mergeCell ref="D6:G6"/>
    <mergeCell ref="J6:K6"/>
    <mergeCell ref="L6:O6"/>
    <mergeCell ref="R6:S6"/>
    <mergeCell ref="T6:W6"/>
    <mergeCell ref="B7:C7"/>
    <mergeCell ref="D7:G7"/>
    <mergeCell ref="J7:K7"/>
    <mergeCell ref="L7:O7"/>
    <mergeCell ref="R7:S7"/>
    <mergeCell ref="T7:W7"/>
    <mergeCell ref="B8:C8"/>
    <mergeCell ref="D8:G8"/>
    <mergeCell ref="J8:K8"/>
    <mergeCell ref="L8:O8"/>
    <mergeCell ref="R8:S8"/>
    <mergeCell ref="T8:W8"/>
    <mergeCell ref="B9:G9"/>
    <mergeCell ref="J9:O9"/>
    <mergeCell ref="R9:W9"/>
    <mergeCell ref="C10:D10"/>
    <mergeCell ref="K10:L10"/>
    <mergeCell ref="S10:T10"/>
    <mergeCell ref="C14:D14"/>
    <mergeCell ref="K14:L14"/>
    <mergeCell ref="S14:T14"/>
    <mergeCell ref="C15:D15"/>
    <mergeCell ref="K15:L15"/>
    <mergeCell ref="S15:T15"/>
    <mergeCell ref="C16:D16"/>
    <mergeCell ref="K16:L16"/>
    <mergeCell ref="S16:T16"/>
    <mergeCell ref="C17:D17"/>
    <mergeCell ref="C18:D18"/>
    <mergeCell ref="A6:A8"/>
    <mergeCell ref="A10:A18"/>
    <mergeCell ref="B11:B16"/>
    <mergeCell ref="I6:I8"/>
    <mergeCell ref="I10:I16"/>
    <mergeCell ref="J11:J14"/>
    <mergeCell ref="Q6:Q8"/>
    <mergeCell ref="Q10:Q16"/>
    <mergeCell ref="R11:R14"/>
    <mergeCell ref="C11:D13"/>
    <mergeCell ref="K11:L13"/>
    <mergeCell ref="S11:T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pane xSplit="1" ySplit="4" topLeftCell="B15" activePane="bottomRight" state="frozen"/>
      <selection/>
      <selection pane="topRight"/>
      <selection pane="bottomLeft"/>
      <selection pane="bottomRight" activeCell="B20" sqref="B20"/>
    </sheetView>
  </sheetViews>
  <sheetFormatPr defaultColWidth="9" defaultRowHeight="13.5" outlineLevelCol="4"/>
  <cols>
    <col min="1" max="1" width="23.5" style="38" customWidth="1"/>
    <col min="2" max="2" width="14.5" style="38" customWidth="1"/>
    <col min="3" max="3" width="22.875" style="38" customWidth="1"/>
    <col min="4" max="4" width="14.5" style="38" customWidth="1"/>
    <col min="5" max="5" width="10.25" style="38" customWidth="1"/>
    <col min="6" max="6" width="14.5" style="38" customWidth="1"/>
    <col min="7" max="16384" width="9" style="38"/>
  </cols>
  <sheetData>
    <row r="1" ht="20.25" customHeight="1" spans="1:5">
      <c r="A1" s="56" t="s">
        <v>25</v>
      </c>
      <c r="B1" s="56"/>
      <c r="C1" s="56"/>
      <c r="D1" s="56"/>
      <c r="E1" s="56"/>
    </row>
    <row r="2" ht="15" customHeight="1" spans="1:5">
      <c r="A2" s="57"/>
      <c r="B2" s="57"/>
      <c r="C2" s="57"/>
      <c r="D2" s="68"/>
      <c r="E2" s="46" t="s">
        <v>26</v>
      </c>
    </row>
    <row r="3" ht="27" customHeight="1" spans="1:5">
      <c r="A3" s="61" t="s">
        <v>27</v>
      </c>
      <c r="B3" s="61"/>
      <c r="C3" s="61" t="s">
        <v>28</v>
      </c>
      <c r="D3" s="61"/>
      <c r="E3" s="61" t="s">
        <v>29</v>
      </c>
    </row>
    <row r="4" ht="27" customHeight="1" spans="1:5">
      <c r="A4" s="61" t="s">
        <v>30</v>
      </c>
      <c r="B4" s="61" t="s">
        <v>31</v>
      </c>
      <c r="C4" s="61" t="s">
        <v>30</v>
      </c>
      <c r="D4" s="61" t="s">
        <v>31</v>
      </c>
      <c r="E4" s="61"/>
    </row>
    <row r="5" ht="27" customHeight="1" spans="1:5">
      <c r="A5" s="157" t="s">
        <v>32</v>
      </c>
      <c r="B5" s="158">
        <v>20691.825079</v>
      </c>
      <c r="C5" s="159" t="s">
        <v>33</v>
      </c>
      <c r="D5" s="158">
        <v>20691.825079</v>
      </c>
      <c r="E5" s="62"/>
    </row>
    <row r="6" ht="27" customHeight="1" spans="1:5">
      <c r="A6" s="157" t="s">
        <v>34</v>
      </c>
      <c r="B6" s="158">
        <v>20691.825079</v>
      </c>
      <c r="C6" s="159" t="s">
        <v>35</v>
      </c>
      <c r="D6" s="158">
        <v>0</v>
      </c>
      <c r="E6" s="61"/>
    </row>
    <row r="7" ht="27" customHeight="1" spans="1:5">
      <c r="A7" s="159" t="s">
        <v>36</v>
      </c>
      <c r="B7" s="158">
        <v>20691.825079</v>
      </c>
      <c r="C7" s="159" t="s">
        <v>37</v>
      </c>
      <c r="D7" s="158">
        <v>0</v>
      </c>
      <c r="E7" s="160"/>
    </row>
    <row r="8" ht="27" customHeight="1" spans="1:5">
      <c r="A8" s="159" t="s">
        <v>38</v>
      </c>
      <c r="B8" s="158">
        <v>0</v>
      </c>
      <c r="C8" s="159" t="s">
        <v>39</v>
      </c>
      <c r="D8" s="158">
        <v>0</v>
      </c>
      <c r="E8" s="160"/>
    </row>
    <row r="9" ht="27" customHeight="1" spans="1:5">
      <c r="A9" s="159" t="s">
        <v>40</v>
      </c>
      <c r="B9" s="158">
        <v>0</v>
      </c>
      <c r="C9" s="159" t="s">
        <v>41</v>
      </c>
      <c r="D9" s="158">
        <v>15905.347458</v>
      </c>
      <c r="E9" s="160"/>
    </row>
    <row r="10" ht="27" customHeight="1" spans="1:5">
      <c r="A10" s="159" t="s">
        <v>42</v>
      </c>
      <c r="B10" s="158">
        <v>0</v>
      </c>
      <c r="C10" s="159" t="s">
        <v>43</v>
      </c>
      <c r="D10" s="158">
        <v>0</v>
      </c>
      <c r="E10" s="160"/>
    </row>
    <row r="11" ht="27" customHeight="1" spans="1:5">
      <c r="A11" s="159" t="s">
        <v>44</v>
      </c>
      <c r="B11" s="158">
        <v>0</v>
      </c>
      <c r="C11" s="159" t="s">
        <v>45</v>
      </c>
      <c r="D11" s="158">
        <v>0</v>
      </c>
      <c r="E11" s="160"/>
    </row>
    <row r="12" ht="27" customHeight="1" spans="1:5">
      <c r="A12" s="157" t="s">
        <v>46</v>
      </c>
      <c r="B12" s="158">
        <v>0</v>
      </c>
      <c r="C12" s="159" t="s">
        <v>47</v>
      </c>
      <c r="D12" s="158">
        <v>2826.485609</v>
      </c>
      <c r="E12" s="160"/>
    </row>
    <row r="13" ht="27" customHeight="1" spans="1:5">
      <c r="A13" s="157" t="s">
        <v>48</v>
      </c>
      <c r="B13" s="158">
        <v>0</v>
      </c>
      <c r="C13" s="159" t="s">
        <v>49</v>
      </c>
      <c r="D13" s="158">
        <v>485.810876</v>
      </c>
      <c r="E13" s="160"/>
    </row>
    <row r="14" ht="27" customHeight="1" spans="1:5">
      <c r="A14" s="161" t="s">
        <v>50</v>
      </c>
      <c r="B14" s="158">
        <v>0</v>
      </c>
      <c r="C14" s="159" t="s">
        <v>51</v>
      </c>
      <c r="D14" s="158">
        <v>0</v>
      </c>
      <c r="E14" s="160"/>
    </row>
    <row r="15" ht="27" customHeight="1" spans="1:5">
      <c r="A15" s="161" t="s">
        <v>52</v>
      </c>
      <c r="B15" s="158">
        <v>0</v>
      </c>
      <c r="C15" s="159" t="s">
        <v>53</v>
      </c>
      <c r="D15" s="158">
        <v>0</v>
      </c>
      <c r="E15" s="160"/>
    </row>
    <row r="16" ht="27" customHeight="1" spans="1:5">
      <c r="A16" s="157" t="s">
        <v>54</v>
      </c>
      <c r="B16" s="158">
        <v>0</v>
      </c>
      <c r="C16" s="159" t="s">
        <v>55</v>
      </c>
      <c r="D16" s="158">
        <v>0</v>
      </c>
      <c r="E16" s="160"/>
    </row>
    <row r="17" ht="27" customHeight="1" spans="1:5">
      <c r="A17" s="157"/>
      <c r="B17" s="158"/>
      <c r="C17" s="159" t="s">
        <v>56</v>
      </c>
      <c r="D17" s="158">
        <v>0</v>
      </c>
      <c r="E17" s="160"/>
    </row>
    <row r="18" ht="27" customHeight="1" spans="1:5">
      <c r="A18" s="157" t="s">
        <v>57</v>
      </c>
      <c r="B18" s="158">
        <v>0</v>
      </c>
      <c r="C18" s="159" t="s">
        <v>58</v>
      </c>
      <c r="D18" s="158">
        <v>0</v>
      </c>
      <c r="E18" s="160"/>
    </row>
    <row r="19" ht="27" customHeight="1" spans="1:5">
      <c r="A19" s="157"/>
      <c r="B19" s="158"/>
      <c r="C19" s="159" t="s">
        <v>59</v>
      </c>
      <c r="D19" s="158">
        <v>0</v>
      </c>
      <c r="E19" s="160"/>
    </row>
    <row r="20" ht="27" customHeight="1" spans="1:5">
      <c r="A20" s="157"/>
      <c r="B20" s="158"/>
      <c r="C20" s="159" t="s">
        <v>60</v>
      </c>
      <c r="D20" s="158">
        <v>0</v>
      </c>
      <c r="E20" s="160"/>
    </row>
    <row r="21" ht="27" customHeight="1" spans="1:5">
      <c r="A21" s="157"/>
      <c r="B21" s="158"/>
      <c r="C21" s="159" t="s">
        <v>61</v>
      </c>
      <c r="D21" s="158">
        <v>0</v>
      </c>
      <c r="E21" s="160"/>
    </row>
    <row r="22" ht="27" customHeight="1" spans="1:5">
      <c r="A22" s="157"/>
      <c r="B22" s="158"/>
      <c r="C22" s="159" t="s">
        <v>62</v>
      </c>
      <c r="D22" s="158">
        <v>1474.181136</v>
      </c>
      <c r="E22" s="160"/>
    </row>
    <row r="23" ht="27" customHeight="1" spans="1:5">
      <c r="A23" s="159"/>
      <c r="B23" s="158"/>
      <c r="C23" s="159" t="s">
        <v>63</v>
      </c>
      <c r="D23" s="158">
        <v>0</v>
      </c>
      <c r="E23" s="67"/>
    </row>
    <row r="24" ht="27" customHeight="1" spans="1:5">
      <c r="A24" s="159"/>
      <c r="B24" s="158"/>
      <c r="C24" s="159" t="s">
        <v>64</v>
      </c>
      <c r="D24" s="158">
        <v>0</v>
      </c>
      <c r="E24" s="67"/>
    </row>
    <row r="25" ht="27" customHeight="1" spans="1:5">
      <c r="A25" s="159"/>
      <c r="B25" s="158"/>
      <c r="C25" s="159" t="s">
        <v>65</v>
      </c>
      <c r="D25" s="158">
        <v>0</v>
      </c>
      <c r="E25" s="67"/>
    </row>
    <row r="26" ht="27" customHeight="1" spans="1:5">
      <c r="A26" s="159"/>
      <c r="B26" s="158"/>
      <c r="C26" s="159" t="s">
        <v>66</v>
      </c>
      <c r="D26" s="158"/>
      <c r="E26" s="160"/>
    </row>
    <row r="27" ht="27" customHeight="1" spans="1:5">
      <c r="A27" s="162" t="s">
        <v>67</v>
      </c>
      <c r="B27" s="158">
        <v>20691.825079</v>
      </c>
      <c r="C27" s="162" t="s">
        <v>68</v>
      </c>
      <c r="D27" s="158">
        <v>20691.825079</v>
      </c>
      <c r="E27" s="160"/>
    </row>
    <row r="28" spans="1:4">
      <c r="A28" s="163"/>
      <c r="B28" s="163"/>
      <c r="C28" s="163"/>
      <c r="D28" s="163"/>
    </row>
  </sheetData>
  <mergeCells count="5">
    <mergeCell ref="A1:E1"/>
    <mergeCell ref="A2:C2"/>
    <mergeCell ref="A3:B3"/>
    <mergeCell ref="C3:D3"/>
    <mergeCell ref="E3:E4"/>
  </mergeCells>
  <pageMargins left="0.472222222222222" right="0.354166666666667" top="0.590277777777778" bottom="0.747916666666667" header="0.472222222222222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workbookViewId="0">
      <selection activeCell="A9" sqref="$A9:$XFD12"/>
    </sheetView>
  </sheetViews>
  <sheetFormatPr defaultColWidth="9" defaultRowHeight="13.5" outlineLevelRow="7"/>
  <cols>
    <col min="1" max="1" width="9" style="96"/>
    <col min="2" max="2" width="9" style="38"/>
    <col min="3" max="3" width="8.875" style="38" customWidth="1"/>
    <col min="4" max="4" width="6.75" style="38" customWidth="1"/>
    <col min="5" max="5" width="8.25" style="38" customWidth="1"/>
    <col min="6" max="6" width="8" style="38" customWidth="1"/>
    <col min="7" max="7" width="9" style="38"/>
    <col min="8" max="8" width="6" style="38" customWidth="1"/>
    <col min="9" max="9" width="6.625" style="38" customWidth="1"/>
    <col min="10" max="14" width="7.125" style="38" customWidth="1"/>
    <col min="15" max="15" width="6.875" style="38" customWidth="1"/>
    <col min="16" max="16" width="6.5" style="38" customWidth="1"/>
    <col min="17" max="17" width="7.5" style="38" customWidth="1"/>
    <col min="18" max="18" width="8.625" style="38" customWidth="1"/>
    <col min="19" max="19" width="7.75" style="38" customWidth="1"/>
    <col min="20" max="20" width="7.5" style="38" customWidth="1"/>
    <col min="21" max="21" width="7.125" style="38" customWidth="1"/>
    <col min="22" max="16384" width="9" style="38"/>
  </cols>
  <sheetData>
    <row r="1" ht="20.25" customHeight="1" spans="1:22">
      <c r="A1" s="147" t="s">
        <v>69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ht="15" customHeight="1" spans="1:22">
      <c r="A2" s="148"/>
      <c r="B2" s="148"/>
      <c r="C2" s="148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53" t="s">
        <v>26</v>
      </c>
      <c r="U2" s="153"/>
      <c r="V2" s="154"/>
    </row>
    <row r="3" ht="15" customHeight="1" spans="1:22">
      <c r="A3" s="29" t="s">
        <v>70</v>
      </c>
      <c r="B3" s="29" t="s">
        <v>71</v>
      </c>
      <c r="C3" s="149" t="s">
        <v>72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4" t="s">
        <v>73</v>
      </c>
      <c r="P3" s="144"/>
      <c r="Q3" s="144"/>
      <c r="R3" s="144"/>
      <c r="S3" s="144"/>
      <c r="T3" s="144"/>
      <c r="U3" s="144"/>
      <c r="V3" s="154"/>
    </row>
    <row r="4" ht="15" customHeight="1" spans="1:22">
      <c r="A4" s="29"/>
      <c r="B4" s="29"/>
      <c r="C4" s="47" t="s">
        <v>74</v>
      </c>
      <c r="D4" s="29" t="s">
        <v>75</v>
      </c>
      <c r="E4" s="29"/>
      <c r="F4" s="29"/>
      <c r="G4" s="29"/>
      <c r="H4" s="41" t="s">
        <v>76</v>
      </c>
      <c r="I4" s="29" t="s">
        <v>77</v>
      </c>
      <c r="J4" s="29"/>
      <c r="K4" s="29"/>
      <c r="L4" s="29"/>
      <c r="M4" s="29"/>
      <c r="N4" s="29"/>
      <c r="O4" s="47" t="s">
        <v>74</v>
      </c>
      <c r="P4" s="47" t="s">
        <v>75</v>
      </c>
      <c r="Q4" s="47"/>
      <c r="R4" s="47"/>
      <c r="S4" s="47"/>
      <c r="T4" s="41" t="s">
        <v>76</v>
      </c>
      <c r="U4" s="29" t="s">
        <v>77</v>
      </c>
      <c r="V4" s="155"/>
    </row>
    <row r="5" ht="36" spans="1:22">
      <c r="A5" s="29"/>
      <c r="B5" s="29"/>
      <c r="C5" s="47"/>
      <c r="D5" s="29" t="s">
        <v>78</v>
      </c>
      <c r="E5" s="29" t="s">
        <v>79</v>
      </c>
      <c r="F5" s="29" t="s">
        <v>80</v>
      </c>
      <c r="G5" s="29" t="s">
        <v>81</v>
      </c>
      <c r="H5" s="41"/>
      <c r="I5" s="41" t="s">
        <v>78</v>
      </c>
      <c r="J5" s="41" t="s">
        <v>82</v>
      </c>
      <c r="K5" s="41" t="s">
        <v>83</v>
      </c>
      <c r="L5" s="41" t="s">
        <v>84</v>
      </c>
      <c r="M5" s="41" t="s">
        <v>85</v>
      </c>
      <c r="N5" s="41" t="s">
        <v>86</v>
      </c>
      <c r="O5" s="47"/>
      <c r="P5" s="152" t="s">
        <v>78</v>
      </c>
      <c r="Q5" s="29" t="s">
        <v>79</v>
      </c>
      <c r="R5" s="29" t="s">
        <v>80</v>
      </c>
      <c r="S5" s="29" t="s">
        <v>81</v>
      </c>
      <c r="T5" s="41"/>
      <c r="U5" s="29"/>
      <c r="V5" s="155"/>
    </row>
    <row r="6" s="39" customFormat="1" ht="48" spans="1:22">
      <c r="A6" s="29" t="s">
        <v>87</v>
      </c>
      <c r="B6" s="29" t="s">
        <v>88</v>
      </c>
      <c r="C6" s="29">
        <v>2</v>
      </c>
      <c r="D6" s="29" t="s">
        <v>89</v>
      </c>
      <c r="E6" s="36">
        <v>4</v>
      </c>
      <c r="F6" s="36">
        <v>5</v>
      </c>
      <c r="G6" s="29">
        <v>6</v>
      </c>
      <c r="H6" s="29">
        <v>7</v>
      </c>
      <c r="I6" s="29" t="s">
        <v>90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 t="s">
        <v>91</v>
      </c>
      <c r="P6" s="29" t="s">
        <v>92</v>
      </c>
      <c r="Q6" s="29">
        <v>16</v>
      </c>
      <c r="R6" s="29">
        <v>17</v>
      </c>
      <c r="S6" s="29">
        <v>18</v>
      </c>
      <c r="T6" s="29">
        <v>19</v>
      </c>
      <c r="U6" s="29">
        <v>20</v>
      </c>
      <c r="V6" s="156"/>
    </row>
    <row r="7" s="1" customFormat="1" ht="24.1" customHeight="1" spans="1:21">
      <c r="A7" s="33" t="s">
        <v>74</v>
      </c>
      <c r="B7" s="150">
        <v>20691.825079</v>
      </c>
      <c r="C7" s="150">
        <v>20691.825079</v>
      </c>
      <c r="D7" s="151">
        <v>20691.825079</v>
      </c>
      <c r="E7" s="150">
        <v>20691.825079</v>
      </c>
      <c r="F7" s="150">
        <v>0</v>
      </c>
      <c r="G7" s="150">
        <v>0</v>
      </c>
      <c r="H7" s="150">
        <v>0</v>
      </c>
      <c r="I7" s="151">
        <v>0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1">
        <v>0</v>
      </c>
      <c r="P7" s="151">
        <v>0</v>
      </c>
      <c r="Q7" s="150">
        <v>0</v>
      </c>
      <c r="R7" s="150">
        <v>0</v>
      </c>
      <c r="S7" s="150">
        <v>0</v>
      </c>
      <c r="T7" s="150">
        <v>0</v>
      </c>
      <c r="U7" s="150">
        <v>0</v>
      </c>
    </row>
    <row r="8" s="1" customFormat="1" ht="24.1" customHeight="1" spans="1:21">
      <c r="A8" s="33" t="s">
        <v>93</v>
      </c>
      <c r="B8" s="150">
        <v>20691.825079</v>
      </c>
      <c r="C8" s="150">
        <v>20691.825079</v>
      </c>
      <c r="D8" s="151">
        <v>20691.825079</v>
      </c>
      <c r="E8" s="150">
        <v>20691.825079</v>
      </c>
      <c r="F8" s="150">
        <v>0</v>
      </c>
      <c r="G8" s="150">
        <v>0</v>
      </c>
      <c r="H8" s="150">
        <v>0</v>
      </c>
      <c r="I8" s="151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1">
        <v>0</v>
      </c>
      <c r="P8" s="151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</row>
  </sheetData>
  <mergeCells count="21">
    <mergeCell ref="A1:U1"/>
    <mergeCell ref="A2:C2"/>
    <mergeCell ref="G2:I2"/>
    <mergeCell ref="J2:K2"/>
    <mergeCell ref="L2:M2"/>
    <mergeCell ref="N2:O2"/>
    <mergeCell ref="P2:Q2"/>
    <mergeCell ref="R2:S2"/>
    <mergeCell ref="T2:U2"/>
    <mergeCell ref="C3:N3"/>
    <mergeCell ref="O3:U3"/>
    <mergeCell ref="D4:G4"/>
    <mergeCell ref="I4:N4"/>
    <mergeCell ref="P4:S4"/>
    <mergeCell ref="A3:A5"/>
    <mergeCell ref="B3:B5"/>
    <mergeCell ref="C4:C5"/>
    <mergeCell ref="H4:H5"/>
    <mergeCell ref="O4:O5"/>
    <mergeCell ref="T4:T5"/>
    <mergeCell ref="U4:U5"/>
  </mergeCells>
  <pageMargins left="0.700694444444445" right="0.393055555555556" top="0.511805555555556" bottom="0.751388888888889" header="0.298611111111111" footer="0.298611111111111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workbookViewId="0">
      <selection activeCell="B22" sqref="B22:B23"/>
    </sheetView>
  </sheetViews>
  <sheetFormatPr defaultColWidth="9" defaultRowHeight="13.5"/>
  <cols>
    <col min="2" max="2" width="15.875" customWidth="1"/>
    <col min="3" max="4" width="10.125"/>
    <col min="5" max="5" width="8.375" customWidth="1"/>
    <col min="6" max="21" width="10.375" customWidth="1"/>
  </cols>
  <sheetData>
    <row r="1" ht="20.25" customHeight="1" spans="1:23">
      <c r="A1" s="133" t="s">
        <v>94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15.75" customHeight="1" spans="1:23">
      <c r="A2" s="134"/>
      <c r="B2" s="134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46" t="s">
        <v>26</v>
      </c>
    </row>
    <row r="3" ht="35.25" customHeight="1" spans="1:23">
      <c r="A3" s="29" t="s">
        <v>95</v>
      </c>
      <c r="B3" s="29"/>
      <c r="C3" s="29" t="s">
        <v>74</v>
      </c>
      <c r="D3" s="29" t="s">
        <v>96</v>
      </c>
      <c r="E3" s="29" t="s">
        <v>97</v>
      </c>
      <c r="F3" s="29" t="s">
        <v>98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44" t="s">
        <v>99</v>
      </c>
      <c r="W3" s="29" t="s">
        <v>29</v>
      </c>
    </row>
    <row r="4" ht="35.25" customHeight="1" spans="1:23">
      <c r="A4" s="29" t="s">
        <v>100</v>
      </c>
      <c r="B4" s="29" t="s">
        <v>101</v>
      </c>
      <c r="C4" s="29"/>
      <c r="D4" s="29"/>
      <c r="E4" s="29"/>
      <c r="F4" s="29" t="s">
        <v>74</v>
      </c>
      <c r="G4" s="29" t="s">
        <v>102</v>
      </c>
      <c r="H4" s="29"/>
      <c r="I4" s="29"/>
      <c r="J4" s="29" t="s">
        <v>103</v>
      </c>
      <c r="K4" s="29"/>
      <c r="L4" s="29"/>
      <c r="M4" s="29" t="s">
        <v>104</v>
      </c>
      <c r="N4" s="29"/>
      <c r="O4" s="29"/>
      <c r="P4" s="29" t="s">
        <v>76</v>
      </c>
      <c r="Q4" s="29"/>
      <c r="R4" s="29"/>
      <c r="S4" s="29" t="s">
        <v>77</v>
      </c>
      <c r="T4" s="29"/>
      <c r="U4" s="29"/>
      <c r="V4" s="144"/>
      <c r="W4" s="29"/>
    </row>
    <row r="5" spans="1:23">
      <c r="A5" s="29"/>
      <c r="B5" s="29"/>
      <c r="C5" s="29"/>
      <c r="D5" s="29"/>
      <c r="E5" s="29"/>
      <c r="F5" s="29"/>
      <c r="G5" s="136" t="s">
        <v>78</v>
      </c>
      <c r="H5" s="29" t="s">
        <v>105</v>
      </c>
      <c r="I5" s="29" t="s">
        <v>97</v>
      </c>
      <c r="J5" s="136" t="s">
        <v>78</v>
      </c>
      <c r="K5" s="29" t="s">
        <v>105</v>
      </c>
      <c r="L5" s="29" t="s">
        <v>97</v>
      </c>
      <c r="M5" s="136" t="s">
        <v>78</v>
      </c>
      <c r="N5" s="29" t="s">
        <v>105</v>
      </c>
      <c r="O5" s="29" t="s">
        <v>97</v>
      </c>
      <c r="P5" s="136" t="s">
        <v>78</v>
      </c>
      <c r="Q5" s="29" t="s">
        <v>105</v>
      </c>
      <c r="R5" s="29" t="s">
        <v>97</v>
      </c>
      <c r="S5" s="136" t="s">
        <v>78</v>
      </c>
      <c r="T5" s="29" t="s">
        <v>105</v>
      </c>
      <c r="U5" s="29" t="s">
        <v>97</v>
      </c>
      <c r="V5" s="144"/>
      <c r="W5" s="29"/>
    </row>
    <row r="6" s="131" customFormat="1" ht="51.75" customHeight="1" spans="1:23">
      <c r="A6" s="29" t="s">
        <v>87</v>
      </c>
      <c r="B6" s="29"/>
      <c r="C6" s="137" t="s">
        <v>106</v>
      </c>
      <c r="D6" s="137" t="s">
        <v>107</v>
      </c>
      <c r="E6" s="138" t="s">
        <v>108</v>
      </c>
      <c r="F6" s="137" t="s">
        <v>109</v>
      </c>
      <c r="G6" s="138">
        <v>5</v>
      </c>
      <c r="H6" s="139">
        <v>6</v>
      </c>
      <c r="I6" s="138">
        <v>7</v>
      </c>
      <c r="J6" s="137">
        <v>8</v>
      </c>
      <c r="K6" s="143">
        <v>9</v>
      </c>
      <c r="L6" s="137">
        <v>10</v>
      </c>
      <c r="M6" s="138">
        <v>11</v>
      </c>
      <c r="N6" s="139">
        <v>12</v>
      </c>
      <c r="O6" s="138">
        <v>13</v>
      </c>
      <c r="P6" s="137">
        <v>14</v>
      </c>
      <c r="Q6" s="143">
        <v>15</v>
      </c>
      <c r="R6" s="137">
        <v>16</v>
      </c>
      <c r="S6" s="138">
        <v>17</v>
      </c>
      <c r="T6" s="139">
        <v>18</v>
      </c>
      <c r="U6" s="138">
        <v>19</v>
      </c>
      <c r="V6" s="137">
        <v>20</v>
      </c>
      <c r="W6" s="145"/>
    </row>
    <row r="7" s="1" customFormat="1" ht="21.7" customHeight="1" spans="1:23">
      <c r="A7" s="127" t="s">
        <v>74</v>
      </c>
      <c r="B7" s="127"/>
      <c r="C7" s="123">
        <f t="shared" ref="C7:V7" si="0">SUM(C8,C13,C19,C22)</f>
        <v>20691.825079</v>
      </c>
      <c r="D7" s="123">
        <f t="shared" si="0"/>
        <v>20491.825079</v>
      </c>
      <c r="E7" s="123">
        <f t="shared" si="0"/>
        <v>200</v>
      </c>
      <c r="F7" s="123">
        <f t="shared" si="0"/>
        <v>20691.825079</v>
      </c>
      <c r="G7" s="123">
        <f t="shared" si="0"/>
        <v>20691.825079</v>
      </c>
      <c r="H7" s="123">
        <f t="shared" si="0"/>
        <v>20491.825079</v>
      </c>
      <c r="I7" s="123">
        <f t="shared" si="0"/>
        <v>200</v>
      </c>
      <c r="J7" s="123">
        <f t="shared" si="0"/>
        <v>0</v>
      </c>
      <c r="K7" s="123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3">
        <f t="shared" si="0"/>
        <v>0</v>
      </c>
      <c r="P7" s="123">
        <f t="shared" si="0"/>
        <v>0</v>
      </c>
      <c r="Q7" s="123">
        <f t="shared" si="0"/>
        <v>0</v>
      </c>
      <c r="R7" s="123">
        <f t="shared" si="0"/>
        <v>0</v>
      </c>
      <c r="S7" s="123">
        <f t="shared" si="0"/>
        <v>0</v>
      </c>
      <c r="T7" s="123">
        <f t="shared" si="0"/>
        <v>0</v>
      </c>
      <c r="U7" s="123">
        <f t="shared" si="0"/>
        <v>0</v>
      </c>
      <c r="V7" s="123">
        <f t="shared" si="0"/>
        <v>0</v>
      </c>
      <c r="W7" s="123"/>
    </row>
    <row r="8" s="1" customFormat="1" ht="15.65" customHeight="1" spans="1:23">
      <c r="A8" s="107" t="s">
        <v>110</v>
      </c>
      <c r="B8" s="140" t="s">
        <v>111</v>
      </c>
      <c r="C8" s="123">
        <f t="shared" ref="C8:V8" si="1">SUM(C9,C11)</f>
        <v>15905.347458</v>
      </c>
      <c r="D8" s="123">
        <f t="shared" si="1"/>
        <v>15705.347458</v>
      </c>
      <c r="E8" s="123">
        <f t="shared" si="1"/>
        <v>200</v>
      </c>
      <c r="F8" s="123">
        <f t="shared" si="1"/>
        <v>15905.347458</v>
      </c>
      <c r="G8" s="123">
        <f t="shared" si="1"/>
        <v>15905.347458</v>
      </c>
      <c r="H8" s="123">
        <f t="shared" si="1"/>
        <v>15705.347458</v>
      </c>
      <c r="I8" s="123">
        <f t="shared" si="1"/>
        <v>200</v>
      </c>
      <c r="J8" s="123">
        <f t="shared" si="1"/>
        <v>0</v>
      </c>
      <c r="K8" s="123">
        <f t="shared" si="1"/>
        <v>0</v>
      </c>
      <c r="L8" s="123">
        <f t="shared" si="1"/>
        <v>0</v>
      </c>
      <c r="M8" s="123">
        <f t="shared" si="1"/>
        <v>0</v>
      </c>
      <c r="N8" s="123">
        <f t="shared" si="1"/>
        <v>0</v>
      </c>
      <c r="O8" s="123">
        <f t="shared" si="1"/>
        <v>0</v>
      </c>
      <c r="P8" s="123">
        <f t="shared" si="1"/>
        <v>0</v>
      </c>
      <c r="Q8" s="123">
        <f t="shared" si="1"/>
        <v>0</v>
      </c>
      <c r="R8" s="123">
        <f t="shared" si="1"/>
        <v>0</v>
      </c>
      <c r="S8" s="123">
        <f t="shared" si="1"/>
        <v>0</v>
      </c>
      <c r="T8" s="123">
        <f t="shared" si="1"/>
        <v>0</v>
      </c>
      <c r="U8" s="123">
        <f t="shared" si="1"/>
        <v>0</v>
      </c>
      <c r="V8" s="123">
        <f t="shared" si="1"/>
        <v>0</v>
      </c>
      <c r="W8" s="123"/>
    </row>
    <row r="9" s="1" customFormat="1" ht="15.65" customHeight="1" spans="1:23">
      <c r="A9" s="107" t="s">
        <v>112</v>
      </c>
      <c r="B9" s="141" t="s">
        <v>113</v>
      </c>
      <c r="C9" s="123">
        <f t="shared" ref="C9:V9" si="2">SUM(C10)</f>
        <v>15875.347458</v>
      </c>
      <c r="D9" s="123">
        <f t="shared" si="2"/>
        <v>15695.347458</v>
      </c>
      <c r="E9" s="123">
        <f t="shared" si="2"/>
        <v>180</v>
      </c>
      <c r="F9" s="123">
        <f t="shared" si="2"/>
        <v>15875.347458</v>
      </c>
      <c r="G9" s="123">
        <f t="shared" si="2"/>
        <v>15875.347458</v>
      </c>
      <c r="H9" s="123">
        <f t="shared" si="2"/>
        <v>15695.347458</v>
      </c>
      <c r="I9" s="123">
        <f t="shared" si="2"/>
        <v>180</v>
      </c>
      <c r="J9" s="123">
        <f t="shared" si="2"/>
        <v>0</v>
      </c>
      <c r="K9" s="123">
        <f t="shared" si="2"/>
        <v>0</v>
      </c>
      <c r="L9" s="123">
        <f t="shared" si="2"/>
        <v>0</v>
      </c>
      <c r="M9" s="123">
        <f t="shared" si="2"/>
        <v>0</v>
      </c>
      <c r="N9" s="123">
        <f t="shared" si="2"/>
        <v>0</v>
      </c>
      <c r="O9" s="123">
        <f t="shared" si="2"/>
        <v>0</v>
      </c>
      <c r="P9" s="123">
        <f t="shared" si="2"/>
        <v>0</v>
      </c>
      <c r="Q9" s="123">
        <f t="shared" si="2"/>
        <v>0</v>
      </c>
      <c r="R9" s="123">
        <f t="shared" si="2"/>
        <v>0</v>
      </c>
      <c r="S9" s="123">
        <f t="shared" si="2"/>
        <v>0</v>
      </c>
      <c r="T9" s="123">
        <f t="shared" si="2"/>
        <v>0</v>
      </c>
      <c r="U9" s="123">
        <f t="shared" si="2"/>
        <v>0</v>
      </c>
      <c r="V9" s="123">
        <f t="shared" si="2"/>
        <v>0</v>
      </c>
      <c r="W9" s="123"/>
    </row>
    <row r="10" s="1" customFormat="1" ht="15.65" customHeight="1" spans="1:23">
      <c r="A10" s="107" t="s">
        <v>114</v>
      </c>
      <c r="B10" s="107" t="s">
        <v>115</v>
      </c>
      <c r="C10" s="123">
        <v>15875.347458</v>
      </c>
      <c r="D10" s="123">
        <v>15695.347458</v>
      </c>
      <c r="E10" s="123">
        <v>180</v>
      </c>
      <c r="F10" s="123">
        <v>15875.347458</v>
      </c>
      <c r="G10" s="123">
        <v>15875.347458</v>
      </c>
      <c r="H10" s="123">
        <v>15695.347458</v>
      </c>
      <c r="I10" s="123">
        <v>180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/>
    </row>
    <row r="11" s="1" customFormat="1" ht="15.65" customHeight="1" spans="1:23">
      <c r="A11" s="107" t="s">
        <v>116</v>
      </c>
      <c r="B11" s="141" t="s">
        <v>117</v>
      </c>
      <c r="C11" s="123">
        <f t="shared" ref="C11:V11" si="3">SUM(C12)</f>
        <v>30</v>
      </c>
      <c r="D11" s="123">
        <f t="shared" si="3"/>
        <v>10</v>
      </c>
      <c r="E11" s="123">
        <f t="shared" si="3"/>
        <v>20</v>
      </c>
      <c r="F11" s="123">
        <f t="shared" si="3"/>
        <v>30</v>
      </c>
      <c r="G11" s="123">
        <f t="shared" si="3"/>
        <v>30</v>
      </c>
      <c r="H11" s="123">
        <f t="shared" si="3"/>
        <v>10</v>
      </c>
      <c r="I11" s="123">
        <f t="shared" si="3"/>
        <v>20</v>
      </c>
      <c r="J11" s="123">
        <f t="shared" si="3"/>
        <v>0</v>
      </c>
      <c r="K11" s="123">
        <f t="shared" si="3"/>
        <v>0</v>
      </c>
      <c r="L11" s="123">
        <f t="shared" si="3"/>
        <v>0</v>
      </c>
      <c r="M11" s="123">
        <f t="shared" si="3"/>
        <v>0</v>
      </c>
      <c r="N11" s="123">
        <f t="shared" si="3"/>
        <v>0</v>
      </c>
      <c r="O11" s="123">
        <f t="shared" si="3"/>
        <v>0</v>
      </c>
      <c r="P11" s="123">
        <f t="shared" si="3"/>
        <v>0</v>
      </c>
      <c r="Q11" s="123">
        <f t="shared" si="3"/>
        <v>0</v>
      </c>
      <c r="R11" s="123">
        <f t="shared" si="3"/>
        <v>0</v>
      </c>
      <c r="S11" s="123">
        <f t="shared" si="3"/>
        <v>0</v>
      </c>
      <c r="T11" s="123">
        <f t="shared" si="3"/>
        <v>0</v>
      </c>
      <c r="U11" s="123">
        <f t="shared" si="3"/>
        <v>0</v>
      </c>
      <c r="V11" s="123">
        <f t="shared" si="3"/>
        <v>0</v>
      </c>
      <c r="W11" s="123"/>
    </row>
    <row r="12" s="1" customFormat="1" ht="15.65" customHeight="1" spans="1:23">
      <c r="A12" s="107" t="s">
        <v>118</v>
      </c>
      <c r="B12" s="107" t="s">
        <v>119</v>
      </c>
      <c r="C12" s="123">
        <v>30</v>
      </c>
      <c r="D12" s="123">
        <v>10</v>
      </c>
      <c r="E12" s="123">
        <v>20</v>
      </c>
      <c r="F12" s="123">
        <v>30</v>
      </c>
      <c r="G12" s="123">
        <v>30</v>
      </c>
      <c r="H12" s="123">
        <v>10</v>
      </c>
      <c r="I12" s="123">
        <v>20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/>
    </row>
    <row r="13" s="1" customFormat="1" ht="24" customHeight="1" spans="1:23">
      <c r="A13" s="107" t="s">
        <v>120</v>
      </c>
      <c r="B13" s="140" t="s">
        <v>121</v>
      </c>
      <c r="C13" s="123">
        <f t="shared" ref="C13:V13" si="4">SUM(C14)</f>
        <v>2826.485609</v>
      </c>
      <c r="D13" s="123">
        <f t="shared" si="4"/>
        <v>2826.485609</v>
      </c>
      <c r="E13" s="123">
        <f t="shared" si="4"/>
        <v>0</v>
      </c>
      <c r="F13" s="123">
        <f t="shared" si="4"/>
        <v>2826.485609</v>
      </c>
      <c r="G13" s="123">
        <f t="shared" si="4"/>
        <v>2826.485609</v>
      </c>
      <c r="H13" s="123">
        <f t="shared" si="4"/>
        <v>2826.485609</v>
      </c>
      <c r="I13" s="123">
        <f t="shared" si="4"/>
        <v>0</v>
      </c>
      <c r="J13" s="123">
        <f t="shared" si="4"/>
        <v>0</v>
      </c>
      <c r="K13" s="123">
        <f t="shared" si="4"/>
        <v>0</v>
      </c>
      <c r="L13" s="123">
        <f t="shared" si="4"/>
        <v>0</v>
      </c>
      <c r="M13" s="123">
        <f t="shared" si="4"/>
        <v>0</v>
      </c>
      <c r="N13" s="123">
        <f t="shared" si="4"/>
        <v>0</v>
      </c>
      <c r="O13" s="123">
        <f t="shared" si="4"/>
        <v>0</v>
      </c>
      <c r="P13" s="123">
        <f t="shared" si="4"/>
        <v>0</v>
      </c>
      <c r="Q13" s="123">
        <f t="shared" si="4"/>
        <v>0</v>
      </c>
      <c r="R13" s="123">
        <f t="shared" si="4"/>
        <v>0</v>
      </c>
      <c r="S13" s="123">
        <f t="shared" si="4"/>
        <v>0</v>
      </c>
      <c r="T13" s="123">
        <f t="shared" si="4"/>
        <v>0</v>
      </c>
      <c r="U13" s="123">
        <f t="shared" si="4"/>
        <v>0</v>
      </c>
      <c r="V13" s="123">
        <f t="shared" si="4"/>
        <v>0</v>
      </c>
      <c r="W13" s="123"/>
    </row>
    <row r="14" s="1" customFormat="1" ht="24" customHeight="1" spans="1:23">
      <c r="A14" s="107" t="s">
        <v>122</v>
      </c>
      <c r="B14" s="141" t="s">
        <v>123</v>
      </c>
      <c r="C14" s="123">
        <f t="shared" ref="C14:V14" si="5">SUM(C15,C16,C17,C18)</f>
        <v>2826.485609</v>
      </c>
      <c r="D14" s="123">
        <f t="shared" si="5"/>
        <v>2826.485609</v>
      </c>
      <c r="E14" s="123">
        <f t="shared" si="5"/>
        <v>0</v>
      </c>
      <c r="F14" s="123">
        <f t="shared" si="5"/>
        <v>2826.485609</v>
      </c>
      <c r="G14" s="123">
        <f t="shared" si="5"/>
        <v>2826.485609</v>
      </c>
      <c r="H14" s="123">
        <f t="shared" si="5"/>
        <v>2826.485609</v>
      </c>
      <c r="I14" s="123">
        <f t="shared" si="5"/>
        <v>0</v>
      </c>
      <c r="J14" s="123">
        <f t="shared" si="5"/>
        <v>0</v>
      </c>
      <c r="K14" s="123">
        <f t="shared" si="5"/>
        <v>0</v>
      </c>
      <c r="L14" s="123">
        <f t="shared" si="5"/>
        <v>0</v>
      </c>
      <c r="M14" s="123">
        <f t="shared" si="5"/>
        <v>0</v>
      </c>
      <c r="N14" s="123">
        <f t="shared" si="5"/>
        <v>0</v>
      </c>
      <c r="O14" s="123">
        <f t="shared" si="5"/>
        <v>0</v>
      </c>
      <c r="P14" s="123">
        <f t="shared" si="5"/>
        <v>0</v>
      </c>
      <c r="Q14" s="123">
        <f t="shared" si="5"/>
        <v>0</v>
      </c>
      <c r="R14" s="123">
        <f t="shared" si="5"/>
        <v>0</v>
      </c>
      <c r="S14" s="123">
        <f t="shared" si="5"/>
        <v>0</v>
      </c>
      <c r="T14" s="123">
        <f t="shared" si="5"/>
        <v>0</v>
      </c>
      <c r="U14" s="123">
        <f t="shared" si="5"/>
        <v>0</v>
      </c>
      <c r="V14" s="123">
        <f t="shared" si="5"/>
        <v>0</v>
      </c>
      <c r="W14" s="123"/>
    </row>
    <row r="15" s="1" customFormat="1" ht="28" customHeight="1" spans="1:23">
      <c r="A15" s="107" t="s">
        <v>124</v>
      </c>
      <c r="B15" s="107" t="s">
        <v>125</v>
      </c>
      <c r="C15" s="123">
        <v>1592.166038</v>
      </c>
      <c r="D15" s="123">
        <v>1592.166038</v>
      </c>
      <c r="E15" s="123">
        <v>0</v>
      </c>
      <c r="F15" s="123">
        <v>1592.166038</v>
      </c>
      <c r="G15" s="123">
        <v>1592.166038</v>
      </c>
      <c r="H15" s="123">
        <v>1592.166038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/>
    </row>
    <row r="16" s="1" customFormat="1" ht="28" customHeight="1" spans="1:23">
      <c r="A16" s="107" t="s">
        <v>126</v>
      </c>
      <c r="B16" s="107" t="s">
        <v>127</v>
      </c>
      <c r="C16" s="123">
        <v>182.291559</v>
      </c>
      <c r="D16" s="123">
        <v>182.291559</v>
      </c>
      <c r="E16" s="123">
        <v>0</v>
      </c>
      <c r="F16" s="123">
        <v>182.291559</v>
      </c>
      <c r="G16" s="123">
        <v>182.291559</v>
      </c>
      <c r="H16" s="123">
        <v>182.291559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/>
    </row>
    <row r="17" s="1" customFormat="1" ht="28" customHeight="1" spans="1:23">
      <c r="A17" s="107" t="s">
        <v>128</v>
      </c>
      <c r="B17" s="107" t="s">
        <v>129</v>
      </c>
      <c r="C17" s="123">
        <v>744.231432</v>
      </c>
      <c r="D17" s="123">
        <v>744.231432</v>
      </c>
      <c r="E17" s="123">
        <v>0</v>
      </c>
      <c r="F17" s="123">
        <v>744.231432</v>
      </c>
      <c r="G17" s="123">
        <v>744.231432</v>
      </c>
      <c r="H17" s="123">
        <v>744.231432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/>
    </row>
    <row r="18" s="1" customFormat="1" ht="28" customHeight="1" spans="1:23">
      <c r="A18" s="107" t="s">
        <v>130</v>
      </c>
      <c r="B18" s="107" t="s">
        <v>131</v>
      </c>
      <c r="C18" s="123">
        <v>307.79658</v>
      </c>
      <c r="D18" s="123">
        <v>307.79658</v>
      </c>
      <c r="E18" s="123">
        <v>0</v>
      </c>
      <c r="F18" s="123">
        <v>307.79658</v>
      </c>
      <c r="G18" s="123">
        <v>307.79658</v>
      </c>
      <c r="H18" s="123">
        <v>307.79658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/>
    </row>
    <row r="19" s="1" customFormat="1" ht="15.65" customHeight="1" spans="1:23">
      <c r="A19" s="107" t="s">
        <v>132</v>
      </c>
      <c r="B19" s="140" t="s">
        <v>133</v>
      </c>
      <c r="C19" s="123">
        <f t="shared" ref="C19:V19" si="6">SUM(C20)</f>
        <v>485.810876</v>
      </c>
      <c r="D19" s="123">
        <f t="shared" si="6"/>
        <v>485.810876</v>
      </c>
      <c r="E19" s="123">
        <f t="shared" si="6"/>
        <v>0</v>
      </c>
      <c r="F19" s="123">
        <f t="shared" si="6"/>
        <v>485.810876</v>
      </c>
      <c r="G19" s="123">
        <f t="shared" si="6"/>
        <v>485.810876</v>
      </c>
      <c r="H19" s="123">
        <f t="shared" si="6"/>
        <v>485.810876</v>
      </c>
      <c r="I19" s="123">
        <f t="shared" si="6"/>
        <v>0</v>
      </c>
      <c r="J19" s="123">
        <f t="shared" si="6"/>
        <v>0</v>
      </c>
      <c r="K19" s="123">
        <f t="shared" si="6"/>
        <v>0</v>
      </c>
      <c r="L19" s="123">
        <f t="shared" si="6"/>
        <v>0</v>
      </c>
      <c r="M19" s="123">
        <f t="shared" si="6"/>
        <v>0</v>
      </c>
      <c r="N19" s="123">
        <f t="shared" si="6"/>
        <v>0</v>
      </c>
      <c r="O19" s="123">
        <f t="shared" si="6"/>
        <v>0</v>
      </c>
      <c r="P19" s="123">
        <f t="shared" si="6"/>
        <v>0</v>
      </c>
      <c r="Q19" s="123">
        <f t="shared" si="6"/>
        <v>0</v>
      </c>
      <c r="R19" s="123">
        <f t="shared" si="6"/>
        <v>0</v>
      </c>
      <c r="S19" s="123">
        <f t="shared" si="6"/>
        <v>0</v>
      </c>
      <c r="T19" s="123">
        <f t="shared" si="6"/>
        <v>0</v>
      </c>
      <c r="U19" s="123">
        <f t="shared" si="6"/>
        <v>0</v>
      </c>
      <c r="V19" s="123">
        <f t="shared" si="6"/>
        <v>0</v>
      </c>
      <c r="W19" s="123"/>
    </row>
    <row r="20" s="1" customFormat="1" ht="15.65" customHeight="1" spans="1:23">
      <c r="A20" s="107" t="s">
        <v>134</v>
      </c>
      <c r="B20" s="141" t="s">
        <v>135</v>
      </c>
      <c r="C20" s="123">
        <f t="shared" ref="C20:V20" si="7">SUM(C21)</f>
        <v>485.810876</v>
      </c>
      <c r="D20" s="123">
        <f t="shared" si="7"/>
        <v>485.810876</v>
      </c>
      <c r="E20" s="123">
        <f t="shared" si="7"/>
        <v>0</v>
      </c>
      <c r="F20" s="123">
        <f t="shared" si="7"/>
        <v>485.810876</v>
      </c>
      <c r="G20" s="123">
        <f t="shared" si="7"/>
        <v>485.810876</v>
      </c>
      <c r="H20" s="123">
        <f t="shared" si="7"/>
        <v>485.810876</v>
      </c>
      <c r="I20" s="123">
        <f t="shared" si="7"/>
        <v>0</v>
      </c>
      <c r="J20" s="123">
        <f t="shared" si="7"/>
        <v>0</v>
      </c>
      <c r="K20" s="123">
        <f t="shared" si="7"/>
        <v>0</v>
      </c>
      <c r="L20" s="123">
        <f t="shared" si="7"/>
        <v>0</v>
      </c>
      <c r="M20" s="123">
        <f t="shared" si="7"/>
        <v>0</v>
      </c>
      <c r="N20" s="123">
        <f t="shared" si="7"/>
        <v>0</v>
      </c>
      <c r="O20" s="123">
        <f t="shared" si="7"/>
        <v>0</v>
      </c>
      <c r="P20" s="123">
        <f t="shared" si="7"/>
        <v>0</v>
      </c>
      <c r="Q20" s="123">
        <f t="shared" si="7"/>
        <v>0</v>
      </c>
      <c r="R20" s="123">
        <f t="shared" si="7"/>
        <v>0</v>
      </c>
      <c r="S20" s="123">
        <f t="shared" si="7"/>
        <v>0</v>
      </c>
      <c r="T20" s="123">
        <f t="shared" si="7"/>
        <v>0</v>
      </c>
      <c r="U20" s="123">
        <f t="shared" si="7"/>
        <v>0</v>
      </c>
      <c r="V20" s="123">
        <f t="shared" si="7"/>
        <v>0</v>
      </c>
      <c r="W20" s="123"/>
    </row>
    <row r="21" s="1" customFormat="1" ht="15.65" customHeight="1" spans="1:23">
      <c r="A21" s="107" t="s">
        <v>136</v>
      </c>
      <c r="B21" s="107" t="s">
        <v>137</v>
      </c>
      <c r="C21" s="123">
        <v>485.810876</v>
      </c>
      <c r="D21" s="123">
        <v>485.810876</v>
      </c>
      <c r="E21" s="123">
        <v>0</v>
      </c>
      <c r="F21" s="123">
        <v>485.810876</v>
      </c>
      <c r="G21" s="123">
        <v>485.810876</v>
      </c>
      <c r="H21" s="123">
        <v>485.810876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/>
    </row>
    <row r="22" s="1" customFormat="1" ht="15.65" customHeight="1" spans="1:23">
      <c r="A22" s="107" t="s">
        <v>138</v>
      </c>
      <c r="B22" s="140" t="s">
        <v>139</v>
      </c>
      <c r="C22" s="123">
        <f t="shared" ref="C22:V22" si="8">SUM(C23)</f>
        <v>1474.181136</v>
      </c>
      <c r="D22" s="123">
        <f t="shared" si="8"/>
        <v>1474.181136</v>
      </c>
      <c r="E22" s="123">
        <f t="shared" si="8"/>
        <v>0</v>
      </c>
      <c r="F22" s="123">
        <f t="shared" si="8"/>
        <v>1474.181136</v>
      </c>
      <c r="G22" s="123">
        <f t="shared" si="8"/>
        <v>1474.181136</v>
      </c>
      <c r="H22" s="123">
        <f t="shared" si="8"/>
        <v>1474.181136</v>
      </c>
      <c r="I22" s="123">
        <f t="shared" si="8"/>
        <v>0</v>
      </c>
      <c r="J22" s="123">
        <f t="shared" si="8"/>
        <v>0</v>
      </c>
      <c r="K22" s="123">
        <f t="shared" si="8"/>
        <v>0</v>
      </c>
      <c r="L22" s="123">
        <f t="shared" si="8"/>
        <v>0</v>
      </c>
      <c r="M22" s="123">
        <f t="shared" si="8"/>
        <v>0</v>
      </c>
      <c r="N22" s="123">
        <f t="shared" si="8"/>
        <v>0</v>
      </c>
      <c r="O22" s="123">
        <f t="shared" si="8"/>
        <v>0</v>
      </c>
      <c r="P22" s="123">
        <f t="shared" si="8"/>
        <v>0</v>
      </c>
      <c r="Q22" s="123">
        <f t="shared" si="8"/>
        <v>0</v>
      </c>
      <c r="R22" s="123">
        <f t="shared" si="8"/>
        <v>0</v>
      </c>
      <c r="S22" s="123">
        <f t="shared" si="8"/>
        <v>0</v>
      </c>
      <c r="T22" s="123">
        <f t="shared" si="8"/>
        <v>0</v>
      </c>
      <c r="U22" s="123">
        <f t="shared" si="8"/>
        <v>0</v>
      </c>
      <c r="V22" s="123">
        <f t="shared" si="8"/>
        <v>0</v>
      </c>
      <c r="W22" s="123"/>
    </row>
    <row r="23" s="1" customFormat="1" ht="15.65" customHeight="1" spans="1:23">
      <c r="A23" s="107" t="s">
        <v>140</v>
      </c>
      <c r="B23" s="141" t="s">
        <v>141</v>
      </c>
      <c r="C23" s="123">
        <f t="shared" ref="C23:V23" si="9">SUM(C24)</f>
        <v>1474.181136</v>
      </c>
      <c r="D23" s="123">
        <f t="shared" si="9"/>
        <v>1474.181136</v>
      </c>
      <c r="E23" s="123">
        <f t="shared" si="9"/>
        <v>0</v>
      </c>
      <c r="F23" s="123">
        <f t="shared" si="9"/>
        <v>1474.181136</v>
      </c>
      <c r="G23" s="123">
        <f t="shared" si="9"/>
        <v>1474.181136</v>
      </c>
      <c r="H23" s="123">
        <f t="shared" si="9"/>
        <v>1474.181136</v>
      </c>
      <c r="I23" s="123">
        <f t="shared" si="9"/>
        <v>0</v>
      </c>
      <c r="J23" s="123">
        <f t="shared" si="9"/>
        <v>0</v>
      </c>
      <c r="K23" s="123">
        <f t="shared" si="9"/>
        <v>0</v>
      </c>
      <c r="L23" s="123">
        <f t="shared" si="9"/>
        <v>0</v>
      </c>
      <c r="M23" s="123">
        <f t="shared" si="9"/>
        <v>0</v>
      </c>
      <c r="N23" s="123">
        <f t="shared" si="9"/>
        <v>0</v>
      </c>
      <c r="O23" s="123">
        <f t="shared" si="9"/>
        <v>0</v>
      </c>
      <c r="P23" s="123">
        <f t="shared" si="9"/>
        <v>0</v>
      </c>
      <c r="Q23" s="123">
        <f t="shared" si="9"/>
        <v>0</v>
      </c>
      <c r="R23" s="123">
        <f t="shared" si="9"/>
        <v>0</v>
      </c>
      <c r="S23" s="123">
        <f t="shared" si="9"/>
        <v>0</v>
      </c>
      <c r="T23" s="123">
        <f t="shared" si="9"/>
        <v>0</v>
      </c>
      <c r="U23" s="123">
        <f t="shared" si="9"/>
        <v>0</v>
      </c>
      <c r="V23" s="123">
        <f t="shared" si="9"/>
        <v>0</v>
      </c>
      <c r="W23" s="123"/>
    </row>
    <row r="24" s="1" customFormat="1" ht="15.65" customHeight="1" spans="1:23">
      <c r="A24" s="107" t="s">
        <v>142</v>
      </c>
      <c r="B24" s="107" t="s">
        <v>143</v>
      </c>
      <c r="C24" s="123">
        <v>1474.181136</v>
      </c>
      <c r="D24" s="123">
        <v>1474.181136</v>
      </c>
      <c r="E24" s="123">
        <v>0</v>
      </c>
      <c r="F24" s="123">
        <v>1474.181136</v>
      </c>
      <c r="G24" s="123">
        <v>1474.181136</v>
      </c>
      <c r="H24" s="123">
        <v>1474.181136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/>
    </row>
    <row r="25" s="132" customFormat="1" ht="15.75" customHeight="1" spans="1:23">
      <c r="A25" s="142" t="s">
        <v>74</v>
      </c>
      <c r="B25" s="142"/>
      <c r="C25" s="142">
        <f>C8+C13+C19+C22</f>
        <v>20691.825079</v>
      </c>
      <c r="D25" s="142">
        <f t="shared" ref="D25:V25" si="10">D8+D13+D19+D22</f>
        <v>20491.825079</v>
      </c>
      <c r="E25" s="142">
        <f t="shared" si="10"/>
        <v>200</v>
      </c>
      <c r="F25" s="142">
        <f t="shared" si="10"/>
        <v>20691.825079</v>
      </c>
      <c r="G25" s="142">
        <f t="shared" si="10"/>
        <v>20691.825079</v>
      </c>
      <c r="H25" s="142">
        <f t="shared" si="10"/>
        <v>20491.825079</v>
      </c>
      <c r="I25" s="142">
        <f t="shared" si="10"/>
        <v>200</v>
      </c>
      <c r="J25" s="142">
        <f t="shared" si="10"/>
        <v>0</v>
      </c>
      <c r="K25" s="142">
        <f t="shared" si="10"/>
        <v>0</v>
      </c>
      <c r="L25" s="142">
        <f t="shared" si="10"/>
        <v>0</v>
      </c>
      <c r="M25" s="142">
        <f t="shared" si="10"/>
        <v>0</v>
      </c>
      <c r="N25" s="142">
        <f t="shared" si="10"/>
        <v>0</v>
      </c>
      <c r="O25" s="142">
        <f t="shared" si="10"/>
        <v>0</v>
      </c>
      <c r="P25" s="142">
        <f t="shared" si="10"/>
        <v>0</v>
      </c>
      <c r="Q25" s="142">
        <f t="shared" si="10"/>
        <v>0</v>
      </c>
      <c r="R25" s="142">
        <f t="shared" si="10"/>
        <v>0</v>
      </c>
      <c r="S25" s="142">
        <f t="shared" si="10"/>
        <v>0</v>
      </c>
      <c r="T25" s="142">
        <f t="shared" si="10"/>
        <v>0</v>
      </c>
      <c r="U25" s="142">
        <f t="shared" si="10"/>
        <v>0</v>
      </c>
      <c r="V25" s="142">
        <f t="shared" si="10"/>
        <v>0</v>
      </c>
      <c r="W25" s="146"/>
    </row>
  </sheetData>
  <mergeCells count="20">
    <mergeCell ref="A1:W1"/>
    <mergeCell ref="D2:E2"/>
    <mergeCell ref="A3:B3"/>
    <mergeCell ref="F3:U3"/>
    <mergeCell ref="G4:I4"/>
    <mergeCell ref="J4:L4"/>
    <mergeCell ref="M4:O4"/>
    <mergeCell ref="P4:R4"/>
    <mergeCell ref="S4:U4"/>
    <mergeCell ref="A6:B6"/>
    <mergeCell ref="A7:B7"/>
    <mergeCell ref="A25:B25"/>
    <mergeCell ref="A4:A5"/>
    <mergeCell ref="B4:B5"/>
    <mergeCell ref="C3:C5"/>
    <mergeCell ref="D3:D5"/>
    <mergeCell ref="E3:E5"/>
    <mergeCell ref="F4:F5"/>
    <mergeCell ref="V3:V5"/>
    <mergeCell ref="W3:W5"/>
  </mergeCells>
  <pageMargins left="0.700694444444445" right="0.700694444444445" top="0.751388888888889" bottom="0.751388888888889" header="0.298611111111111" footer="0.298611111111111"/>
  <pageSetup paperSize="9" scale="5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2" workbookViewId="0">
      <selection activeCell="B24" sqref="B24"/>
    </sheetView>
  </sheetViews>
  <sheetFormatPr defaultColWidth="9" defaultRowHeight="13.5" outlineLevelCol="4"/>
  <cols>
    <col min="1" max="1" width="23.375" style="73" customWidth="1"/>
    <col min="2" max="2" width="15.125" style="117" customWidth="1"/>
    <col min="3" max="3" width="29.25" style="73" customWidth="1"/>
    <col min="4" max="4" width="15.125" style="117" customWidth="1"/>
    <col min="5" max="5" width="15.125" style="73" customWidth="1"/>
    <col min="6" max="16384" width="9" style="73"/>
  </cols>
  <sheetData>
    <row r="1" ht="20.25" customHeight="1" spans="1:5">
      <c r="A1" s="118" t="s">
        <v>144</v>
      </c>
      <c r="B1" s="118"/>
      <c r="C1" s="118"/>
      <c r="D1" s="118"/>
      <c r="E1" s="118"/>
    </row>
    <row r="2" ht="15" customHeight="1" spans="1:5">
      <c r="A2" s="119"/>
      <c r="B2" s="120"/>
      <c r="C2" s="121" t="s">
        <v>26</v>
      </c>
      <c r="D2" s="120"/>
      <c r="E2" s="121"/>
    </row>
    <row r="3" ht="26" customHeight="1" spans="1:5">
      <c r="A3" s="122" t="s">
        <v>145</v>
      </c>
      <c r="B3" s="122"/>
      <c r="C3" s="122" t="s">
        <v>146</v>
      </c>
      <c r="D3" s="122"/>
      <c r="E3" s="64" t="s">
        <v>29</v>
      </c>
    </row>
    <row r="4" ht="26" customHeight="1" spans="1:5">
      <c r="A4" s="122" t="s">
        <v>30</v>
      </c>
      <c r="B4" s="122" t="s">
        <v>31</v>
      </c>
      <c r="C4" s="122" t="s">
        <v>30</v>
      </c>
      <c r="D4" s="122" t="s">
        <v>31</v>
      </c>
      <c r="E4" s="64"/>
    </row>
    <row r="5" ht="26" customHeight="1" spans="1:5">
      <c r="A5" s="109" t="s">
        <v>32</v>
      </c>
      <c r="B5" s="123">
        <v>20691.825079</v>
      </c>
      <c r="C5" s="109" t="s">
        <v>33</v>
      </c>
      <c r="D5" s="124">
        <v>20691.825079</v>
      </c>
      <c r="E5" s="125"/>
    </row>
    <row r="6" ht="26" customHeight="1" spans="1:5">
      <c r="A6" s="109" t="s">
        <v>147</v>
      </c>
      <c r="B6" s="123">
        <v>20691.825079</v>
      </c>
      <c r="C6" s="109" t="s">
        <v>148</v>
      </c>
      <c r="D6" s="123">
        <v>0</v>
      </c>
      <c r="E6" s="125"/>
    </row>
    <row r="7" ht="26" customHeight="1" spans="1:5">
      <c r="A7" s="109" t="s">
        <v>149</v>
      </c>
      <c r="B7" s="123">
        <v>0</v>
      </c>
      <c r="C7" s="109" t="s">
        <v>150</v>
      </c>
      <c r="D7" s="123">
        <v>0</v>
      </c>
      <c r="E7" s="125"/>
    </row>
    <row r="8" ht="26" customHeight="1" spans="1:5">
      <c r="A8" s="109" t="s">
        <v>151</v>
      </c>
      <c r="B8" s="123">
        <v>0</v>
      </c>
      <c r="C8" s="109" t="s">
        <v>152</v>
      </c>
      <c r="D8" s="123">
        <v>0</v>
      </c>
      <c r="E8" s="125"/>
    </row>
    <row r="9" ht="26" customHeight="1" spans="1:5">
      <c r="A9" s="109"/>
      <c r="B9" s="123"/>
      <c r="C9" s="109" t="s">
        <v>153</v>
      </c>
      <c r="D9" s="126">
        <v>15905.347458</v>
      </c>
      <c r="E9" s="125"/>
    </row>
    <row r="10" ht="26" customHeight="1" spans="1:5">
      <c r="A10" s="109"/>
      <c r="B10" s="123"/>
      <c r="C10" s="109" t="s">
        <v>154</v>
      </c>
      <c r="D10" s="123">
        <v>0</v>
      </c>
      <c r="E10" s="125"/>
    </row>
    <row r="11" ht="26" customHeight="1" spans="1:5">
      <c r="A11" s="109"/>
      <c r="B11" s="123"/>
      <c r="C11" s="111" t="s">
        <v>155</v>
      </c>
      <c r="D11" s="123">
        <v>0</v>
      </c>
      <c r="E11" s="125"/>
    </row>
    <row r="12" ht="26" customHeight="1" spans="1:5">
      <c r="A12" s="109"/>
      <c r="B12" s="123"/>
      <c r="C12" s="111" t="s">
        <v>156</v>
      </c>
      <c r="D12" s="126">
        <v>2826.485609</v>
      </c>
      <c r="E12" s="125"/>
    </row>
    <row r="13" ht="26" customHeight="1" spans="1:5">
      <c r="A13" s="109"/>
      <c r="B13" s="123"/>
      <c r="C13" s="111" t="s">
        <v>157</v>
      </c>
      <c r="D13" s="126">
        <v>485.810876</v>
      </c>
      <c r="E13" s="125"/>
    </row>
    <row r="14" ht="26" customHeight="1" spans="1:5">
      <c r="A14" s="109"/>
      <c r="B14" s="123"/>
      <c r="C14" s="111" t="s">
        <v>158</v>
      </c>
      <c r="D14" s="123">
        <v>0</v>
      </c>
      <c r="E14" s="125"/>
    </row>
    <row r="15" ht="26" customHeight="1" spans="1:5">
      <c r="A15" s="109"/>
      <c r="B15" s="123"/>
      <c r="C15" s="111" t="s">
        <v>159</v>
      </c>
      <c r="D15" s="123">
        <v>0</v>
      </c>
      <c r="E15" s="125"/>
    </row>
    <row r="16" ht="26" customHeight="1" spans="1:5">
      <c r="A16" s="109"/>
      <c r="B16" s="123"/>
      <c r="C16" s="111" t="s">
        <v>160</v>
      </c>
      <c r="D16" s="123">
        <v>0</v>
      </c>
      <c r="E16" s="125"/>
    </row>
    <row r="17" ht="26" customHeight="1" spans="1:5">
      <c r="A17" s="109"/>
      <c r="B17" s="123"/>
      <c r="C17" s="111" t="s">
        <v>161</v>
      </c>
      <c r="D17" s="123">
        <v>0</v>
      </c>
      <c r="E17" s="125"/>
    </row>
    <row r="18" ht="26" customHeight="1" spans="1:5">
      <c r="A18" s="109"/>
      <c r="B18" s="127"/>
      <c r="C18" s="111" t="s">
        <v>162</v>
      </c>
      <c r="D18" s="123">
        <v>0</v>
      </c>
      <c r="E18" s="125"/>
    </row>
    <row r="19" ht="26" customHeight="1" spans="1:5">
      <c r="A19" s="109"/>
      <c r="B19" s="127"/>
      <c r="C19" s="111" t="s">
        <v>163</v>
      </c>
      <c r="D19" s="123">
        <v>0</v>
      </c>
      <c r="E19" s="125"/>
    </row>
    <row r="20" ht="26" customHeight="1" spans="1:5">
      <c r="A20" s="109"/>
      <c r="B20" s="123"/>
      <c r="C20" s="111" t="s">
        <v>164</v>
      </c>
      <c r="D20" s="123">
        <v>0</v>
      </c>
      <c r="E20" s="125"/>
    </row>
    <row r="21" ht="26" customHeight="1" spans="1:5">
      <c r="A21" s="109"/>
      <c r="B21" s="101"/>
      <c r="C21" s="111" t="s">
        <v>165</v>
      </c>
      <c r="D21" s="123">
        <v>0</v>
      </c>
      <c r="E21" s="125"/>
    </row>
    <row r="22" ht="26" customHeight="1" spans="1:5">
      <c r="A22" s="109"/>
      <c r="B22" s="101"/>
      <c r="C22" s="111" t="s">
        <v>166</v>
      </c>
      <c r="D22" s="126">
        <v>1474.181136</v>
      </c>
      <c r="E22" s="125"/>
    </row>
    <row r="23" ht="26" customHeight="1" spans="1:5">
      <c r="A23" s="109"/>
      <c r="B23" s="101"/>
      <c r="C23" s="111" t="s">
        <v>167</v>
      </c>
      <c r="D23" s="123">
        <v>0</v>
      </c>
      <c r="E23" s="125"/>
    </row>
    <row r="24" ht="26" customHeight="1" spans="1:5">
      <c r="A24" s="109"/>
      <c r="B24" s="101"/>
      <c r="C24" s="111" t="s">
        <v>168</v>
      </c>
      <c r="D24" s="123">
        <v>0</v>
      </c>
      <c r="E24" s="125"/>
    </row>
    <row r="25" ht="26" customHeight="1" spans="1:5">
      <c r="A25" s="109"/>
      <c r="B25" s="101"/>
      <c r="C25" s="109" t="s">
        <v>169</v>
      </c>
      <c r="D25" s="123">
        <v>0</v>
      </c>
      <c r="E25" s="125"/>
    </row>
    <row r="26" ht="26" customHeight="1" spans="1:5">
      <c r="A26" s="109" t="s">
        <v>170</v>
      </c>
      <c r="B26" s="128">
        <v>0</v>
      </c>
      <c r="C26" s="109"/>
      <c r="D26" s="122"/>
      <c r="E26" s="125"/>
    </row>
    <row r="27" ht="26" customHeight="1" spans="1:5">
      <c r="A27" s="109"/>
      <c r="B27" s="122"/>
      <c r="C27" s="129"/>
      <c r="D27" s="122"/>
      <c r="E27" s="125"/>
    </row>
    <row r="28" ht="26" customHeight="1" spans="1:5">
      <c r="A28" s="122" t="s">
        <v>71</v>
      </c>
      <c r="B28" s="123">
        <v>20691.825079</v>
      </c>
      <c r="C28" s="64" t="s">
        <v>171</v>
      </c>
      <c r="D28" s="123">
        <v>20691.825079</v>
      </c>
      <c r="E28" s="130"/>
    </row>
  </sheetData>
  <mergeCells count="6">
    <mergeCell ref="A1:E1"/>
    <mergeCell ref="A2:B2"/>
    <mergeCell ref="C2:E2"/>
    <mergeCell ref="A3:B3"/>
    <mergeCell ref="C3:D3"/>
    <mergeCell ref="E3:E4"/>
  </mergeCells>
  <pageMargins left="0.75" right="0.393055555555556" top="0.629861111111111" bottom="0.786805555555556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13.5" outlineLevelCol="5"/>
  <cols>
    <col min="1" max="1" width="12.875" style="95" customWidth="1"/>
    <col min="2" max="2" width="29.5" style="96" customWidth="1"/>
    <col min="3" max="6" width="12.875" style="38" customWidth="1"/>
    <col min="7" max="16384" width="9" style="38"/>
  </cols>
  <sheetData>
    <row r="1" ht="20.25" customHeight="1" spans="1:6">
      <c r="A1" s="56" t="s">
        <v>172</v>
      </c>
      <c r="B1" s="97"/>
      <c r="C1" s="56"/>
      <c r="D1" s="56"/>
      <c r="E1" s="56"/>
      <c r="F1" s="56"/>
    </row>
    <row r="2" ht="15" customHeight="1" spans="1:6">
      <c r="A2" s="98"/>
      <c r="B2" s="99"/>
      <c r="C2" s="57"/>
      <c r="D2" s="57"/>
      <c r="E2" s="57"/>
      <c r="F2" s="46" t="s">
        <v>26</v>
      </c>
    </row>
    <row r="3" ht="20" customHeight="1" spans="1:6">
      <c r="A3" s="100" t="s">
        <v>100</v>
      </c>
      <c r="B3" s="63" t="s">
        <v>101</v>
      </c>
      <c r="C3" s="61" t="s">
        <v>173</v>
      </c>
      <c r="D3" s="61" t="s">
        <v>96</v>
      </c>
      <c r="E3" s="61" t="s">
        <v>97</v>
      </c>
      <c r="F3" s="61" t="s">
        <v>29</v>
      </c>
    </row>
    <row r="4" ht="20" customHeight="1" spans="1:6">
      <c r="A4" s="100"/>
      <c r="B4" s="63"/>
      <c r="C4" s="61"/>
      <c r="D4" s="61"/>
      <c r="E4" s="61"/>
      <c r="F4" s="61"/>
    </row>
    <row r="5" ht="25" customHeight="1" spans="1:6">
      <c r="A5" s="64" t="s">
        <v>74</v>
      </c>
      <c r="B5" s="101"/>
      <c r="C5" s="102">
        <f>D5+E5</f>
        <v>20691.825079</v>
      </c>
      <c r="D5" s="103">
        <f>SUM(D6,D11,D19,D22)</f>
        <v>20491.825079</v>
      </c>
      <c r="E5" s="103">
        <v>200</v>
      </c>
      <c r="F5" s="64"/>
    </row>
    <row r="6" ht="25" customHeight="1" spans="1:6">
      <c r="A6" s="104">
        <v>205</v>
      </c>
      <c r="B6" s="105" t="s">
        <v>111</v>
      </c>
      <c r="C6" s="102">
        <f t="shared" ref="C6:C23" si="0">D6+E6</f>
        <v>15905.347458</v>
      </c>
      <c r="D6" s="103">
        <f>SUM(D7,D9)</f>
        <v>15705.347458</v>
      </c>
      <c r="E6" s="103">
        <f>SUM(E7,E9)</f>
        <v>200</v>
      </c>
      <c r="F6" s="106"/>
    </row>
    <row r="7" ht="25" customHeight="1" spans="1:6">
      <c r="A7" s="104">
        <v>20503</v>
      </c>
      <c r="B7" s="107" t="s">
        <v>113</v>
      </c>
      <c r="C7" s="102">
        <f t="shared" si="0"/>
        <v>15875.347458</v>
      </c>
      <c r="D7" s="108">
        <f t="shared" ref="D7:D11" si="1">SUM(D8)</f>
        <v>15695.347458</v>
      </c>
      <c r="E7" s="108">
        <f t="shared" ref="E7:E11" si="2">SUM(E8)</f>
        <v>180</v>
      </c>
      <c r="F7" s="106"/>
    </row>
    <row r="8" ht="25" customHeight="1" spans="1:6">
      <c r="A8" s="104">
        <v>2050305</v>
      </c>
      <c r="B8" s="107" t="s">
        <v>115</v>
      </c>
      <c r="C8" s="102">
        <f t="shared" si="0"/>
        <v>15875.347458</v>
      </c>
      <c r="D8" s="108">
        <v>15695.347458</v>
      </c>
      <c r="E8" s="108">
        <v>180</v>
      </c>
      <c r="F8" s="106"/>
    </row>
    <row r="9" ht="25" customHeight="1" spans="1:6">
      <c r="A9" s="104">
        <v>20508</v>
      </c>
      <c r="B9" s="107" t="s">
        <v>117</v>
      </c>
      <c r="C9" s="102">
        <f t="shared" si="0"/>
        <v>30</v>
      </c>
      <c r="D9" s="108">
        <f t="shared" si="1"/>
        <v>10</v>
      </c>
      <c r="E9" s="108">
        <f t="shared" si="2"/>
        <v>20</v>
      </c>
      <c r="F9" s="106"/>
    </row>
    <row r="10" ht="25" customHeight="1" spans="1:6">
      <c r="A10" s="104">
        <v>2050801</v>
      </c>
      <c r="B10" s="107" t="s">
        <v>119</v>
      </c>
      <c r="C10" s="102">
        <f t="shared" si="0"/>
        <v>30</v>
      </c>
      <c r="D10" s="108">
        <v>10</v>
      </c>
      <c r="E10" s="108">
        <v>20</v>
      </c>
      <c r="F10" s="106"/>
    </row>
    <row r="11" ht="25" customHeight="1" spans="1:6">
      <c r="A11" s="104">
        <v>208</v>
      </c>
      <c r="B11" s="109" t="s">
        <v>121</v>
      </c>
      <c r="C11" s="102">
        <f t="shared" si="0"/>
        <v>2826.485609</v>
      </c>
      <c r="D11" s="103">
        <f>SUM(D12)</f>
        <v>2826.485609</v>
      </c>
      <c r="E11" s="103">
        <v>0</v>
      </c>
      <c r="F11" s="106"/>
    </row>
    <row r="12" ht="25" customHeight="1" spans="1:6">
      <c r="A12" s="104">
        <v>20805</v>
      </c>
      <c r="B12" s="109" t="s">
        <v>123</v>
      </c>
      <c r="C12" s="102">
        <f t="shared" si="0"/>
        <v>2826.485609</v>
      </c>
      <c r="D12" s="108">
        <f>SUM(D13,D14,D15,D16)</f>
        <v>2826.485609</v>
      </c>
      <c r="E12" s="108">
        <v>0</v>
      </c>
      <c r="F12" s="106"/>
    </row>
    <row r="13" ht="25" customHeight="1" spans="1:6">
      <c r="A13" s="104">
        <v>2080502</v>
      </c>
      <c r="B13" s="109" t="s">
        <v>129</v>
      </c>
      <c r="C13" s="102">
        <f t="shared" si="0"/>
        <v>744.231432</v>
      </c>
      <c r="D13" s="108">
        <v>744.231432</v>
      </c>
      <c r="E13" s="103">
        <v>0</v>
      </c>
      <c r="F13" s="106"/>
    </row>
    <row r="14" ht="25" customHeight="1" spans="1:6">
      <c r="A14" s="104">
        <v>2080505</v>
      </c>
      <c r="B14" s="109" t="s">
        <v>125</v>
      </c>
      <c r="C14" s="102">
        <f t="shared" si="0"/>
        <v>1592.166038</v>
      </c>
      <c r="D14" s="108">
        <v>1592.166038</v>
      </c>
      <c r="E14" s="108">
        <v>0</v>
      </c>
      <c r="F14" s="106"/>
    </row>
    <row r="15" ht="25" customHeight="1" spans="1:6">
      <c r="A15" s="110">
        <v>2080506</v>
      </c>
      <c r="B15" s="111" t="s">
        <v>127</v>
      </c>
      <c r="C15" s="102">
        <f t="shared" si="0"/>
        <v>182.291559</v>
      </c>
      <c r="D15" s="108">
        <v>182.291559</v>
      </c>
      <c r="E15" s="103">
        <v>0</v>
      </c>
      <c r="F15" s="106"/>
    </row>
    <row r="16" ht="25" customHeight="1" spans="1:6">
      <c r="A16" s="110">
        <v>2080599</v>
      </c>
      <c r="B16" s="107" t="s">
        <v>131</v>
      </c>
      <c r="C16" s="102">
        <f t="shared" si="0"/>
        <v>307.79658</v>
      </c>
      <c r="D16" s="108">
        <v>307.79658</v>
      </c>
      <c r="E16" s="108">
        <v>0</v>
      </c>
      <c r="F16" s="106"/>
    </row>
    <row r="17" ht="25" customHeight="1" spans="1:6">
      <c r="A17" s="110">
        <v>210</v>
      </c>
      <c r="B17" s="111" t="s">
        <v>133</v>
      </c>
      <c r="C17" s="102">
        <f t="shared" si="0"/>
        <v>485.810876</v>
      </c>
      <c r="D17" s="103">
        <f>SUM(D18)</f>
        <v>485.810876</v>
      </c>
      <c r="E17" s="103">
        <f>SUM(E18)</f>
        <v>0</v>
      </c>
      <c r="F17" s="106"/>
    </row>
    <row r="18" ht="25" customHeight="1" spans="1:6">
      <c r="A18" s="110">
        <v>21011</v>
      </c>
      <c r="B18" s="111" t="s">
        <v>135</v>
      </c>
      <c r="C18" s="102">
        <f t="shared" si="0"/>
        <v>485.810876</v>
      </c>
      <c r="D18" s="108">
        <f>SUM(D19)</f>
        <v>485.810876</v>
      </c>
      <c r="E18" s="108">
        <v>0</v>
      </c>
      <c r="F18" s="106"/>
    </row>
    <row r="19" ht="25" customHeight="1" spans="1:6">
      <c r="A19" s="110">
        <v>2101101</v>
      </c>
      <c r="B19" s="111" t="s">
        <v>174</v>
      </c>
      <c r="C19" s="102">
        <f t="shared" si="0"/>
        <v>485.810876</v>
      </c>
      <c r="D19" s="108">
        <v>485.810876</v>
      </c>
      <c r="E19" s="103">
        <f t="shared" ref="E19:E23" si="3">SUM(E20)</f>
        <v>0</v>
      </c>
      <c r="F19" s="106"/>
    </row>
    <row r="20" ht="25" customHeight="1" spans="1:6">
      <c r="A20" s="110">
        <v>2101102</v>
      </c>
      <c r="B20" s="111" t="s">
        <v>137</v>
      </c>
      <c r="C20" s="102">
        <f t="shared" si="0"/>
        <v>485.810876</v>
      </c>
      <c r="D20" s="108">
        <v>485.810876</v>
      </c>
      <c r="E20" s="108">
        <f t="shared" si="3"/>
        <v>0</v>
      </c>
      <c r="F20" s="106"/>
    </row>
    <row r="21" ht="25" customHeight="1" spans="1:6">
      <c r="A21" s="110">
        <v>221</v>
      </c>
      <c r="B21" s="111" t="s">
        <v>139</v>
      </c>
      <c r="C21" s="102">
        <f t="shared" si="0"/>
        <v>1474.181136</v>
      </c>
      <c r="D21" s="108">
        <f>SUM(D22)</f>
        <v>1474.181136</v>
      </c>
      <c r="E21" s="108">
        <v>0</v>
      </c>
      <c r="F21" s="106"/>
    </row>
    <row r="22" ht="25" customHeight="1" spans="1:6">
      <c r="A22" s="110">
        <v>22102</v>
      </c>
      <c r="B22" s="111" t="s">
        <v>141</v>
      </c>
      <c r="C22" s="102">
        <f t="shared" si="0"/>
        <v>1474.181136</v>
      </c>
      <c r="D22" s="108">
        <v>1474.181136</v>
      </c>
      <c r="E22" s="108">
        <f>SUM(E23)</f>
        <v>0</v>
      </c>
      <c r="F22" s="106"/>
    </row>
    <row r="23" ht="25" customHeight="1" spans="1:6">
      <c r="A23" s="110">
        <v>2210201</v>
      </c>
      <c r="B23" s="111" t="s">
        <v>143</v>
      </c>
      <c r="C23" s="102">
        <f t="shared" si="0"/>
        <v>1474.181136</v>
      </c>
      <c r="D23" s="103">
        <f>SUM(D21)</f>
        <v>1474.181136</v>
      </c>
      <c r="E23" s="108">
        <v>0</v>
      </c>
      <c r="F23" s="106"/>
    </row>
    <row r="24" ht="25" customHeight="1" spans="1:6">
      <c r="A24" s="64" t="s">
        <v>74</v>
      </c>
      <c r="B24" s="101"/>
      <c r="C24" s="102">
        <v>20691.825079</v>
      </c>
      <c r="D24" s="108">
        <v>20491.825079</v>
      </c>
      <c r="E24" s="108">
        <v>200</v>
      </c>
      <c r="F24" s="106"/>
    </row>
    <row r="25" ht="25" customHeight="1" spans="1:6">
      <c r="A25" s="112" t="s">
        <v>175</v>
      </c>
      <c r="B25" s="113"/>
      <c r="C25" s="112"/>
      <c r="D25" s="112"/>
      <c r="E25" s="112"/>
      <c r="F25" s="112"/>
    </row>
    <row r="26" spans="1:6">
      <c r="A26" s="114"/>
      <c r="B26" s="115"/>
      <c r="C26" s="70"/>
      <c r="D26" s="70"/>
      <c r="E26" s="70"/>
      <c r="F26" s="116"/>
    </row>
    <row r="27" spans="1:6">
      <c r="A27" s="114"/>
      <c r="B27" s="115"/>
      <c r="C27" s="70"/>
      <c r="D27" s="70"/>
      <c r="E27" s="70"/>
      <c r="F27" s="116"/>
    </row>
  </sheetData>
  <mergeCells count="11">
    <mergeCell ref="A1:F1"/>
    <mergeCell ref="A2:B2"/>
    <mergeCell ref="A5:B5"/>
    <mergeCell ref="A24:B24"/>
    <mergeCell ref="A25:F25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topLeftCell="A90" workbookViewId="0">
      <selection activeCell="E102" sqref="E55 E66 E102"/>
    </sheetView>
  </sheetViews>
  <sheetFormatPr defaultColWidth="9" defaultRowHeight="13.5" outlineLevelCol="4"/>
  <cols>
    <col min="1" max="1" width="15.375" style="75" customWidth="1"/>
    <col min="2" max="2" width="19.375" style="76" customWidth="1"/>
    <col min="3" max="3" width="15.375" style="75" customWidth="1"/>
    <col min="4" max="4" width="17.75" style="75" customWidth="1"/>
    <col min="5" max="5" width="18.375" style="75" customWidth="1"/>
    <col min="6" max="16384" width="9" style="75"/>
  </cols>
  <sheetData>
    <row r="1" ht="40.5" customHeight="1" spans="1:5">
      <c r="A1" s="77" t="s">
        <v>176</v>
      </c>
      <c r="B1" s="78"/>
      <c r="C1" s="77"/>
      <c r="D1" s="77"/>
      <c r="E1" s="77"/>
    </row>
    <row r="2" ht="15" customHeight="1" spans="1:5">
      <c r="A2" s="79"/>
      <c r="B2" s="80"/>
      <c r="C2" s="79"/>
      <c r="E2" s="81" t="s">
        <v>26</v>
      </c>
    </row>
    <row r="3" ht="15" customHeight="1" spans="1:5">
      <c r="A3" s="82" t="s">
        <v>177</v>
      </c>
      <c r="B3" s="83"/>
      <c r="C3" s="82" t="s">
        <v>178</v>
      </c>
      <c r="D3" s="82"/>
      <c r="E3" s="82"/>
    </row>
    <row r="4" spans="1:5">
      <c r="A4" s="84" t="s">
        <v>179</v>
      </c>
      <c r="B4" s="85"/>
      <c r="C4" s="84" t="s">
        <v>179</v>
      </c>
      <c r="D4" s="84"/>
      <c r="E4" s="84" t="s">
        <v>180</v>
      </c>
    </row>
    <row r="5" spans="1:5">
      <c r="A5" s="85">
        <v>501</v>
      </c>
      <c r="B5" s="85" t="s">
        <v>181</v>
      </c>
      <c r="C5" s="85">
        <v>301</v>
      </c>
      <c r="D5" s="86" t="s">
        <v>182</v>
      </c>
      <c r="E5" s="87"/>
    </row>
    <row r="6" ht="15" customHeight="1" spans="1:5">
      <c r="A6" s="84">
        <v>50101</v>
      </c>
      <c r="B6" s="85" t="s">
        <v>183</v>
      </c>
      <c r="C6" s="84">
        <v>30101</v>
      </c>
      <c r="D6" s="86" t="s">
        <v>184</v>
      </c>
      <c r="E6" s="88"/>
    </row>
    <row r="7" spans="1:5">
      <c r="A7" s="84"/>
      <c r="B7" s="85"/>
      <c r="C7" s="84">
        <v>30102</v>
      </c>
      <c r="D7" s="86" t="s">
        <v>185</v>
      </c>
      <c r="E7" s="88"/>
    </row>
    <row r="8" spans="1:5">
      <c r="A8" s="84"/>
      <c r="B8" s="85"/>
      <c r="C8" s="84">
        <v>30103</v>
      </c>
      <c r="D8" s="86" t="s">
        <v>186</v>
      </c>
      <c r="E8" s="88"/>
    </row>
    <row r="9" spans="1:5">
      <c r="A9" s="84"/>
      <c r="B9" s="85"/>
      <c r="C9" s="84">
        <v>30107</v>
      </c>
      <c r="D9" s="86" t="s">
        <v>187</v>
      </c>
      <c r="E9" s="87"/>
    </row>
    <row r="10" ht="37.5" customHeight="1" spans="1:5">
      <c r="A10" s="84">
        <v>50102</v>
      </c>
      <c r="B10" s="85" t="s">
        <v>188</v>
      </c>
      <c r="C10" s="84">
        <v>30108</v>
      </c>
      <c r="D10" s="86" t="s">
        <v>189</v>
      </c>
      <c r="E10" s="88"/>
    </row>
    <row r="11" spans="1:5">
      <c r="A11" s="84"/>
      <c r="B11" s="85"/>
      <c r="C11" s="84">
        <v>30109</v>
      </c>
      <c r="D11" s="86" t="s">
        <v>190</v>
      </c>
      <c r="E11" s="88"/>
    </row>
    <row r="12" spans="1:5">
      <c r="A12" s="84"/>
      <c r="B12" s="85"/>
      <c r="C12" s="84">
        <v>30110</v>
      </c>
      <c r="D12" s="86" t="s">
        <v>191</v>
      </c>
      <c r="E12" s="88"/>
    </row>
    <row r="13" spans="1:5">
      <c r="A13" s="84"/>
      <c r="B13" s="85"/>
      <c r="C13" s="84">
        <v>30112</v>
      </c>
      <c r="D13" s="86" t="s">
        <v>192</v>
      </c>
      <c r="E13" s="88"/>
    </row>
    <row r="14" spans="1:5">
      <c r="A14" s="84">
        <v>50103</v>
      </c>
      <c r="B14" s="85" t="s">
        <v>143</v>
      </c>
      <c r="C14" s="84">
        <v>30113</v>
      </c>
      <c r="D14" s="86" t="s">
        <v>143</v>
      </c>
      <c r="E14" s="88"/>
    </row>
    <row r="15" spans="1:5">
      <c r="A15" s="84">
        <v>50199</v>
      </c>
      <c r="B15" s="85" t="s">
        <v>193</v>
      </c>
      <c r="C15" s="84">
        <v>30199</v>
      </c>
      <c r="D15" s="86" t="s">
        <v>193</v>
      </c>
      <c r="E15" s="88"/>
    </row>
    <row r="16" spans="1:5">
      <c r="A16" s="85">
        <v>502</v>
      </c>
      <c r="B16" s="85" t="s">
        <v>194</v>
      </c>
      <c r="C16" s="85">
        <v>302</v>
      </c>
      <c r="D16" s="86" t="s">
        <v>195</v>
      </c>
      <c r="E16" s="87"/>
    </row>
    <row r="17" ht="15" customHeight="1" spans="1:5">
      <c r="A17" s="84">
        <v>50201</v>
      </c>
      <c r="B17" s="85" t="s">
        <v>196</v>
      </c>
      <c r="C17" s="84">
        <v>30201</v>
      </c>
      <c r="D17" s="86" t="s">
        <v>197</v>
      </c>
      <c r="E17" s="87"/>
    </row>
    <row r="18" spans="1:5">
      <c r="A18" s="84"/>
      <c r="B18" s="85"/>
      <c r="C18" s="84">
        <v>30202</v>
      </c>
      <c r="D18" s="86" t="s">
        <v>198</v>
      </c>
      <c r="E18" s="87"/>
    </row>
    <row r="19" spans="1:5">
      <c r="A19" s="84"/>
      <c r="B19" s="85"/>
      <c r="C19" s="84">
        <v>30204</v>
      </c>
      <c r="D19" s="86" t="s">
        <v>199</v>
      </c>
      <c r="E19" s="87"/>
    </row>
    <row r="20" spans="1:5">
      <c r="A20" s="84"/>
      <c r="B20" s="85"/>
      <c r="C20" s="84">
        <v>30205</v>
      </c>
      <c r="D20" s="86" t="s">
        <v>200</v>
      </c>
      <c r="E20" s="87"/>
    </row>
    <row r="21" spans="1:5">
      <c r="A21" s="84"/>
      <c r="B21" s="85"/>
      <c r="C21" s="84">
        <v>30206</v>
      </c>
      <c r="D21" s="86" t="s">
        <v>201</v>
      </c>
      <c r="E21" s="87"/>
    </row>
    <row r="22" spans="1:5">
      <c r="A22" s="84"/>
      <c r="B22" s="85"/>
      <c r="C22" s="84">
        <v>30207</v>
      </c>
      <c r="D22" s="86" t="s">
        <v>202</v>
      </c>
      <c r="E22" s="87"/>
    </row>
    <row r="23" spans="1:5">
      <c r="A23" s="84"/>
      <c r="B23" s="85"/>
      <c r="C23" s="84">
        <v>30209</v>
      </c>
      <c r="D23" s="86" t="s">
        <v>203</v>
      </c>
      <c r="E23" s="87"/>
    </row>
    <row r="24" spans="1:5">
      <c r="A24" s="84"/>
      <c r="B24" s="85"/>
      <c r="C24" s="84">
        <v>30211</v>
      </c>
      <c r="D24" s="86" t="s">
        <v>204</v>
      </c>
      <c r="E24" s="87"/>
    </row>
    <row r="25" spans="1:5">
      <c r="A25" s="84"/>
      <c r="B25" s="85"/>
      <c r="C25" s="84">
        <v>30214</v>
      </c>
      <c r="D25" s="86" t="s">
        <v>205</v>
      </c>
      <c r="E25" s="87"/>
    </row>
    <row r="26" spans="1:5">
      <c r="A26" s="84"/>
      <c r="B26" s="85"/>
      <c r="C26" s="84">
        <v>30228</v>
      </c>
      <c r="D26" s="86" t="s">
        <v>206</v>
      </c>
      <c r="E26" s="87"/>
    </row>
    <row r="27" spans="1:5">
      <c r="A27" s="84"/>
      <c r="B27" s="85"/>
      <c r="C27" s="84">
        <v>30229</v>
      </c>
      <c r="D27" s="86" t="s">
        <v>207</v>
      </c>
      <c r="E27" s="87"/>
    </row>
    <row r="28" spans="1:5">
      <c r="A28" s="84"/>
      <c r="B28" s="85"/>
      <c r="C28" s="84">
        <v>30239</v>
      </c>
      <c r="D28" s="86" t="s">
        <v>208</v>
      </c>
      <c r="E28" s="87"/>
    </row>
    <row r="29" spans="1:5">
      <c r="A29" s="84"/>
      <c r="B29" s="85"/>
      <c r="C29" s="84">
        <v>30240</v>
      </c>
      <c r="D29" s="86" t="s">
        <v>209</v>
      </c>
      <c r="E29" s="87"/>
    </row>
    <row r="30" spans="1:5">
      <c r="A30" s="84">
        <v>50202</v>
      </c>
      <c r="B30" s="85" t="s">
        <v>210</v>
      </c>
      <c r="C30" s="84">
        <v>30215</v>
      </c>
      <c r="D30" s="86" t="s">
        <v>210</v>
      </c>
      <c r="E30" s="87"/>
    </row>
    <row r="31" spans="1:5">
      <c r="A31" s="84">
        <v>50203</v>
      </c>
      <c r="B31" s="85" t="s">
        <v>211</v>
      </c>
      <c r="C31" s="84">
        <v>30216</v>
      </c>
      <c r="D31" s="86" t="s">
        <v>211</v>
      </c>
      <c r="E31" s="87"/>
    </row>
    <row r="32" ht="15" customHeight="1" spans="1:5">
      <c r="A32" s="84">
        <v>50204</v>
      </c>
      <c r="B32" s="85" t="s">
        <v>212</v>
      </c>
      <c r="C32" s="84">
        <v>30218</v>
      </c>
      <c r="D32" s="86" t="s">
        <v>213</v>
      </c>
      <c r="E32" s="87"/>
    </row>
    <row r="33" ht="15" customHeight="1" spans="1:5">
      <c r="A33" s="84"/>
      <c r="B33" s="85"/>
      <c r="C33" s="84">
        <v>30224</v>
      </c>
      <c r="D33" s="86" t="s">
        <v>214</v>
      </c>
      <c r="E33" s="87"/>
    </row>
    <row r="34" spans="1:5">
      <c r="A34" s="84"/>
      <c r="B34" s="85"/>
      <c r="C34" s="84">
        <v>30225</v>
      </c>
      <c r="D34" s="86" t="s">
        <v>215</v>
      </c>
      <c r="E34" s="87"/>
    </row>
    <row r="35" ht="15" customHeight="1" spans="1:5">
      <c r="A35" s="84">
        <v>50205</v>
      </c>
      <c r="B35" s="85" t="s">
        <v>216</v>
      </c>
      <c r="C35" s="84">
        <v>30203</v>
      </c>
      <c r="D35" s="86" t="s">
        <v>217</v>
      </c>
      <c r="E35" s="87"/>
    </row>
    <row r="36" spans="1:5">
      <c r="A36" s="84"/>
      <c r="B36" s="85"/>
      <c r="C36" s="84">
        <v>30226</v>
      </c>
      <c r="D36" s="86" t="s">
        <v>218</v>
      </c>
      <c r="E36" s="87"/>
    </row>
    <row r="37" spans="1:5">
      <c r="A37" s="84"/>
      <c r="B37" s="85"/>
      <c r="C37" s="84">
        <v>30227</v>
      </c>
      <c r="D37" s="86" t="s">
        <v>216</v>
      </c>
      <c r="E37" s="87"/>
    </row>
    <row r="38" spans="1:5">
      <c r="A38" s="84">
        <v>50206</v>
      </c>
      <c r="B38" s="85" t="s">
        <v>219</v>
      </c>
      <c r="C38" s="84">
        <v>30217</v>
      </c>
      <c r="D38" s="86" t="s">
        <v>219</v>
      </c>
      <c r="E38" s="87"/>
    </row>
    <row r="39" spans="1:5">
      <c r="A39" s="84">
        <v>50207</v>
      </c>
      <c r="B39" s="85" t="s">
        <v>220</v>
      </c>
      <c r="C39" s="84">
        <v>30212</v>
      </c>
      <c r="D39" s="86" t="s">
        <v>220</v>
      </c>
      <c r="E39" s="87"/>
    </row>
    <row r="40" spans="1:5">
      <c r="A40" s="84">
        <v>50208</v>
      </c>
      <c r="B40" s="85" t="s">
        <v>221</v>
      </c>
      <c r="C40" s="84">
        <v>30231</v>
      </c>
      <c r="D40" s="86" t="s">
        <v>221</v>
      </c>
      <c r="E40" s="87"/>
    </row>
    <row r="41" spans="1:5">
      <c r="A41" s="84">
        <v>50209</v>
      </c>
      <c r="B41" s="85" t="s">
        <v>222</v>
      </c>
      <c r="C41" s="84">
        <v>30213</v>
      </c>
      <c r="D41" s="86" t="s">
        <v>222</v>
      </c>
      <c r="E41" s="87"/>
    </row>
    <row r="42" spans="1:5">
      <c r="A42" s="84">
        <v>50299</v>
      </c>
      <c r="B42" s="85" t="s">
        <v>223</v>
      </c>
      <c r="C42" s="84">
        <v>30299</v>
      </c>
      <c r="D42" s="86" t="s">
        <v>223</v>
      </c>
      <c r="E42" s="87"/>
    </row>
    <row r="43" spans="1:5">
      <c r="A43" s="85">
        <v>503</v>
      </c>
      <c r="B43" s="85" t="s">
        <v>224</v>
      </c>
      <c r="C43" s="85">
        <v>310</v>
      </c>
      <c r="D43" s="86" t="s">
        <v>225</v>
      </c>
      <c r="E43" s="87"/>
    </row>
    <row r="44" spans="1:5">
      <c r="A44" s="84">
        <v>50301</v>
      </c>
      <c r="B44" s="85" t="s">
        <v>226</v>
      </c>
      <c r="C44" s="84">
        <v>31001</v>
      </c>
      <c r="D44" s="85" t="s">
        <v>226</v>
      </c>
      <c r="E44" s="87"/>
    </row>
    <row r="45" spans="1:5">
      <c r="A45" s="84">
        <v>50302</v>
      </c>
      <c r="B45" s="85" t="s">
        <v>227</v>
      </c>
      <c r="C45" s="84">
        <v>31005</v>
      </c>
      <c r="D45" s="85" t="s">
        <v>227</v>
      </c>
      <c r="E45" s="87"/>
    </row>
    <row r="46" spans="1:5">
      <c r="A46" s="84">
        <v>50303</v>
      </c>
      <c r="B46" s="85" t="s">
        <v>228</v>
      </c>
      <c r="C46" s="84">
        <v>31013</v>
      </c>
      <c r="D46" s="85" t="s">
        <v>228</v>
      </c>
      <c r="E46" s="87"/>
    </row>
    <row r="47" ht="25.5" customHeight="1" spans="1:5">
      <c r="A47" s="84">
        <v>50306</v>
      </c>
      <c r="B47" s="85" t="s">
        <v>229</v>
      </c>
      <c r="C47" s="84">
        <v>31002</v>
      </c>
      <c r="D47" s="86" t="s">
        <v>230</v>
      </c>
      <c r="E47" s="87"/>
    </row>
    <row r="48" ht="25.5" customHeight="1" spans="1:5">
      <c r="A48" s="84"/>
      <c r="B48" s="85"/>
      <c r="C48" s="84">
        <v>31003</v>
      </c>
      <c r="D48" s="86" t="s">
        <v>231</v>
      </c>
      <c r="E48" s="87"/>
    </row>
    <row r="49" ht="24" spans="1:5">
      <c r="A49" s="84"/>
      <c r="B49" s="85"/>
      <c r="C49" s="84">
        <v>30207</v>
      </c>
      <c r="D49" s="86" t="s">
        <v>232</v>
      </c>
      <c r="E49" s="87"/>
    </row>
    <row r="50" spans="1:5">
      <c r="A50" s="84">
        <v>50307</v>
      </c>
      <c r="B50" s="85" t="s">
        <v>233</v>
      </c>
      <c r="C50" s="84">
        <v>31008</v>
      </c>
      <c r="D50" s="86" t="s">
        <v>234</v>
      </c>
      <c r="E50" s="87"/>
    </row>
    <row r="51" spans="1:5">
      <c r="A51" s="84">
        <v>50399</v>
      </c>
      <c r="B51" s="85"/>
      <c r="C51" s="84">
        <v>31099</v>
      </c>
      <c r="D51" s="86" t="s">
        <v>233</v>
      </c>
      <c r="E51" s="87"/>
    </row>
    <row r="52" ht="24" spans="1:5">
      <c r="A52" s="85">
        <v>504</v>
      </c>
      <c r="B52" s="85" t="s">
        <v>235</v>
      </c>
      <c r="C52" s="85">
        <v>309</v>
      </c>
      <c r="D52" s="86" t="s">
        <v>236</v>
      </c>
      <c r="E52" s="87"/>
    </row>
    <row r="53" spans="1:5">
      <c r="A53" s="84">
        <v>50401</v>
      </c>
      <c r="B53" s="85" t="s">
        <v>226</v>
      </c>
      <c r="C53" s="84">
        <v>31001</v>
      </c>
      <c r="D53" s="85" t="s">
        <v>226</v>
      </c>
      <c r="E53" s="87"/>
    </row>
    <row r="54" spans="1:5">
      <c r="A54" s="84">
        <v>50402</v>
      </c>
      <c r="B54" s="85" t="s">
        <v>227</v>
      </c>
      <c r="C54" s="84">
        <v>31005</v>
      </c>
      <c r="D54" s="85" t="s">
        <v>227</v>
      </c>
      <c r="E54" s="87"/>
    </row>
    <row r="55" spans="1:5">
      <c r="A55" s="85">
        <v>505</v>
      </c>
      <c r="B55" s="85" t="s">
        <v>237</v>
      </c>
      <c r="C55" s="85">
        <v>301</v>
      </c>
      <c r="D55" s="86" t="s">
        <v>182</v>
      </c>
      <c r="E55" s="89">
        <v>16910.131007</v>
      </c>
    </row>
    <row r="56" ht="15" customHeight="1" spans="1:5">
      <c r="A56" s="84">
        <v>50501</v>
      </c>
      <c r="B56" s="85" t="s">
        <v>182</v>
      </c>
      <c r="C56" s="84">
        <v>30101</v>
      </c>
      <c r="D56" s="86" t="s">
        <v>184</v>
      </c>
      <c r="E56" s="89">
        <v>4339.884</v>
      </c>
    </row>
    <row r="57" spans="1:5">
      <c r="A57" s="84"/>
      <c r="B57" s="85"/>
      <c r="C57" s="84">
        <v>30102</v>
      </c>
      <c r="D57" s="86" t="s">
        <v>185</v>
      </c>
      <c r="E57" s="89">
        <v>1908.6576</v>
      </c>
    </row>
    <row r="58" spans="1:5">
      <c r="A58" s="84"/>
      <c r="B58" s="85"/>
      <c r="C58" s="84">
        <v>30103</v>
      </c>
      <c r="D58" s="86" t="s">
        <v>186</v>
      </c>
      <c r="E58" s="89">
        <v>3283.404</v>
      </c>
    </row>
    <row r="59" spans="1:5">
      <c r="A59" s="84"/>
      <c r="B59" s="85"/>
      <c r="C59" s="84">
        <v>30107</v>
      </c>
      <c r="D59" s="86" t="s">
        <v>187</v>
      </c>
      <c r="E59" s="89">
        <v>2755.3308</v>
      </c>
    </row>
    <row r="60" ht="24" spans="1:5">
      <c r="A60" s="84"/>
      <c r="B60" s="85"/>
      <c r="C60" s="84">
        <v>30108</v>
      </c>
      <c r="D60" s="86" t="s">
        <v>189</v>
      </c>
      <c r="E60" s="89">
        <v>1592.166038</v>
      </c>
    </row>
    <row r="61" spans="1:5">
      <c r="A61" s="84"/>
      <c r="B61" s="85"/>
      <c r="C61" s="84">
        <v>30109</v>
      </c>
      <c r="D61" s="86" t="s">
        <v>190</v>
      </c>
      <c r="E61" s="89">
        <v>182.291559</v>
      </c>
    </row>
    <row r="62" spans="1:5">
      <c r="A62" s="84"/>
      <c r="B62" s="85"/>
      <c r="C62" s="84">
        <v>30110</v>
      </c>
      <c r="D62" s="86" t="s">
        <v>191</v>
      </c>
      <c r="E62" s="89">
        <v>485.810876</v>
      </c>
    </row>
    <row r="63" spans="1:5">
      <c r="A63" s="84"/>
      <c r="B63" s="85"/>
      <c r="C63" s="84">
        <v>30111</v>
      </c>
      <c r="D63" s="86" t="s">
        <v>192</v>
      </c>
      <c r="E63" s="89">
        <v>49.757198</v>
      </c>
    </row>
    <row r="64" ht="15" customHeight="1" spans="1:5">
      <c r="A64" s="84"/>
      <c r="B64" s="85"/>
      <c r="C64" s="84">
        <v>30113</v>
      </c>
      <c r="D64" s="86" t="s">
        <v>143</v>
      </c>
      <c r="E64" s="89">
        <v>1474.181136</v>
      </c>
    </row>
    <row r="65" spans="1:5">
      <c r="A65" s="84"/>
      <c r="B65" s="85"/>
      <c r="C65" s="84">
        <v>30199</v>
      </c>
      <c r="D65" s="86" t="s">
        <v>193</v>
      </c>
      <c r="E65" s="89">
        <v>838.6478</v>
      </c>
    </row>
    <row r="66" ht="25.5" customHeight="1" spans="1:5">
      <c r="A66" s="84">
        <v>50502</v>
      </c>
      <c r="B66" s="85" t="s">
        <v>195</v>
      </c>
      <c r="C66" s="85">
        <v>302</v>
      </c>
      <c r="D66" s="86" t="s">
        <v>195</v>
      </c>
      <c r="E66" s="89">
        <v>2016.55446</v>
      </c>
    </row>
    <row r="67" ht="15" customHeight="1" spans="1:5">
      <c r="A67" s="84"/>
      <c r="B67" s="85"/>
      <c r="C67" s="84">
        <v>30201</v>
      </c>
      <c r="D67" s="86" t="s">
        <v>197</v>
      </c>
      <c r="E67" s="89">
        <v>10</v>
      </c>
    </row>
    <row r="68" spans="1:5">
      <c r="A68" s="84"/>
      <c r="B68" s="85"/>
      <c r="C68" s="84">
        <v>30202</v>
      </c>
      <c r="D68" s="86" t="s">
        <v>198</v>
      </c>
      <c r="E68" s="89"/>
    </row>
    <row r="69" spans="1:5">
      <c r="A69" s="84"/>
      <c r="B69" s="85"/>
      <c r="C69" s="84">
        <v>30203</v>
      </c>
      <c r="D69" s="86" t="s">
        <v>217</v>
      </c>
      <c r="E69" s="89"/>
    </row>
    <row r="70" spans="1:5">
      <c r="A70" s="84"/>
      <c r="B70" s="85"/>
      <c r="C70" s="84">
        <v>30204</v>
      </c>
      <c r="D70" s="86" t="s">
        <v>199</v>
      </c>
      <c r="E70" s="89">
        <v>1</v>
      </c>
    </row>
    <row r="71" spans="1:5">
      <c r="A71" s="84"/>
      <c r="B71" s="85"/>
      <c r="C71" s="84">
        <v>30205</v>
      </c>
      <c r="D71" s="86" t="s">
        <v>200</v>
      </c>
      <c r="E71" s="89">
        <v>200</v>
      </c>
    </row>
    <row r="72" spans="1:5">
      <c r="A72" s="84"/>
      <c r="B72" s="85"/>
      <c r="C72" s="84">
        <v>30206</v>
      </c>
      <c r="D72" s="86" t="s">
        <v>201</v>
      </c>
      <c r="E72" s="89">
        <v>380</v>
      </c>
    </row>
    <row r="73" spans="1:5">
      <c r="A73" s="84"/>
      <c r="B73" s="85"/>
      <c r="C73" s="84">
        <v>30207</v>
      </c>
      <c r="D73" s="86" t="s">
        <v>202</v>
      </c>
      <c r="E73" s="89">
        <v>5</v>
      </c>
    </row>
    <row r="74" spans="1:5">
      <c r="A74" s="84"/>
      <c r="B74" s="85"/>
      <c r="C74" s="84">
        <v>30209</v>
      </c>
      <c r="D74" s="86" t="s">
        <v>203</v>
      </c>
      <c r="E74" s="89"/>
    </row>
    <row r="75" spans="1:5">
      <c r="A75" s="84"/>
      <c r="B75" s="85"/>
      <c r="C75" s="84">
        <v>30211</v>
      </c>
      <c r="D75" s="86" t="s">
        <v>204</v>
      </c>
      <c r="E75" s="89">
        <v>60</v>
      </c>
    </row>
    <row r="76" spans="1:5">
      <c r="A76" s="84"/>
      <c r="B76" s="85"/>
      <c r="C76" s="84">
        <v>30212</v>
      </c>
      <c r="D76" s="86" t="s">
        <v>220</v>
      </c>
      <c r="E76" s="89"/>
    </row>
    <row r="77" spans="1:5">
      <c r="A77" s="84"/>
      <c r="B77" s="85"/>
      <c r="C77" s="84">
        <v>30213</v>
      </c>
      <c r="D77" s="86" t="s">
        <v>222</v>
      </c>
      <c r="E77" s="89">
        <v>80</v>
      </c>
    </row>
    <row r="78" spans="1:5">
      <c r="A78" s="84"/>
      <c r="B78" s="85"/>
      <c r="C78" s="84">
        <v>30214</v>
      </c>
      <c r="D78" s="86" t="s">
        <v>205</v>
      </c>
      <c r="E78" s="89">
        <v>20</v>
      </c>
    </row>
    <row r="79" spans="1:5">
      <c r="A79" s="84"/>
      <c r="B79" s="85"/>
      <c r="C79" s="84">
        <v>30215</v>
      </c>
      <c r="D79" s="86" t="s">
        <v>210</v>
      </c>
      <c r="E79" s="89"/>
    </row>
    <row r="80" spans="1:5">
      <c r="A80" s="84"/>
      <c r="B80" s="85"/>
      <c r="C80" s="84">
        <v>30216</v>
      </c>
      <c r="D80" s="86" t="s">
        <v>211</v>
      </c>
      <c r="E80" s="89">
        <v>10</v>
      </c>
    </row>
    <row r="81" spans="1:5">
      <c r="A81" s="84"/>
      <c r="B81" s="85"/>
      <c r="C81" s="84">
        <v>30217</v>
      </c>
      <c r="D81" s="86" t="s">
        <v>219</v>
      </c>
      <c r="E81" s="89">
        <v>5</v>
      </c>
    </row>
    <row r="82" spans="1:5">
      <c r="A82" s="84"/>
      <c r="B82" s="85"/>
      <c r="C82" s="84">
        <v>30218</v>
      </c>
      <c r="D82" s="86" t="s">
        <v>213</v>
      </c>
      <c r="E82" s="89"/>
    </row>
    <row r="83" spans="1:5">
      <c r="A83" s="84"/>
      <c r="B83" s="85"/>
      <c r="C83" s="84">
        <v>30224</v>
      </c>
      <c r="D83" s="86" t="s">
        <v>214</v>
      </c>
      <c r="E83" s="90"/>
    </row>
    <row r="84" spans="1:5">
      <c r="A84" s="84"/>
      <c r="B84" s="85"/>
      <c r="C84" s="84">
        <v>30225</v>
      </c>
      <c r="D84" s="86" t="s">
        <v>215</v>
      </c>
      <c r="E84" s="90"/>
    </row>
    <row r="85" spans="1:5">
      <c r="A85" s="84"/>
      <c r="B85" s="85"/>
      <c r="C85" s="84">
        <v>30226</v>
      </c>
      <c r="D85" s="86" t="s">
        <v>218</v>
      </c>
      <c r="E85" s="90">
        <v>200</v>
      </c>
    </row>
    <row r="86" spans="1:5">
      <c r="A86" s="84"/>
      <c r="B86" s="85"/>
      <c r="C86" s="84">
        <v>30227</v>
      </c>
      <c r="D86" s="86" t="s">
        <v>216</v>
      </c>
      <c r="E86" s="90">
        <v>40</v>
      </c>
    </row>
    <row r="87" spans="1:5">
      <c r="A87" s="84"/>
      <c r="B87" s="85"/>
      <c r="C87" s="84">
        <v>30228</v>
      </c>
      <c r="D87" s="86" t="s">
        <v>206</v>
      </c>
      <c r="E87" s="89">
        <v>177.33</v>
      </c>
    </row>
    <row r="88" spans="1:5">
      <c r="A88" s="84"/>
      <c r="B88" s="85"/>
      <c r="C88" s="84">
        <v>30229</v>
      </c>
      <c r="D88" s="86" t="s">
        <v>207</v>
      </c>
      <c r="E88" s="89">
        <v>192.2</v>
      </c>
    </row>
    <row r="89" spans="1:5">
      <c r="A89" s="84"/>
      <c r="B89" s="85"/>
      <c r="C89" s="84">
        <v>30231</v>
      </c>
      <c r="D89" s="86" t="s">
        <v>221</v>
      </c>
      <c r="E89" s="89">
        <v>40</v>
      </c>
    </row>
    <row r="90" spans="1:5">
      <c r="A90" s="84"/>
      <c r="B90" s="85"/>
      <c r="C90" s="84">
        <v>30239</v>
      </c>
      <c r="D90" s="86" t="s">
        <v>208</v>
      </c>
      <c r="E90" s="89"/>
    </row>
    <row r="91" spans="1:5">
      <c r="A91" s="84"/>
      <c r="B91" s="85"/>
      <c r="C91" s="84">
        <v>30299</v>
      </c>
      <c r="D91" s="86" t="s">
        <v>223</v>
      </c>
      <c r="E91" s="89">
        <v>596.03</v>
      </c>
    </row>
    <row r="92" spans="1:5">
      <c r="A92" s="84"/>
      <c r="B92" s="85"/>
      <c r="C92" s="84">
        <v>30240</v>
      </c>
      <c r="D92" s="86" t="s">
        <v>209</v>
      </c>
      <c r="E92" s="87"/>
    </row>
    <row r="93" spans="1:5">
      <c r="A93" s="85">
        <v>506</v>
      </c>
      <c r="B93" s="85" t="s">
        <v>238</v>
      </c>
      <c r="C93" s="85">
        <v>310</v>
      </c>
      <c r="D93" s="86" t="s">
        <v>225</v>
      </c>
      <c r="E93" s="87"/>
    </row>
    <row r="94" ht="25.5" customHeight="1" spans="1:5">
      <c r="A94" s="84">
        <v>50601</v>
      </c>
      <c r="B94" s="85" t="s">
        <v>239</v>
      </c>
      <c r="C94" s="84">
        <v>31002</v>
      </c>
      <c r="D94" s="86" t="s">
        <v>230</v>
      </c>
      <c r="E94" s="87"/>
    </row>
    <row r="95" ht="25.5" customHeight="1" spans="1:5">
      <c r="A95" s="84"/>
      <c r="B95" s="85"/>
      <c r="C95" s="84">
        <v>31003</v>
      </c>
      <c r="D95" s="86" t="s">
        <v>231</v>
      </c>
      <c r="E95" s="87"/>
    </row>
    <row r="96" ht="25.5" customHeight="1" spans="1:5">
      <c r="A96" s="84"/>
      <c r="B96" s="85"/>
      <c r="C96" s="84">
        <v>31013</v>
      </c>
      <c r="D96" s="85" t="s">
        <v>228</v>
      </c>
      <c r="E96" s="87"/>
    </row>
    <row r="97" spans="1:5">
      <c r="A97" s="84">
        <v>50602</v>
      </c>
      <c r="B97" s="85" t="s">
        <v>240</v>
      </c>
      <c r="C97" s="84">
        <v>30902</v>
      </c>
      <c r="D97" s="86" t="s">
        <v>230</v>
      </c>
      <c r="E97" s="87"/>
    </row>
    <row r="98" spans="1:5">
      <c r="A98" s="85">
        <v>507</v>
      </c>
      <c r="B98" s="85" t="s">
        <v>241</v>
      </c>
      <c r="C98" s="85">
        <v>312</v>
      </c>
      <c r="D98" s="86" t="s">
        <v>225</v>
      </c>
      <c r="E98" s="87"/>
    </row>
    <row r="99" spans="1:5">
      <c r="A99" s="84">
        <v>50701</v>
      </c>
      <c r="B99" s="85" t="s">
        <v>242</v>
      </c>
      <c r="C99" s="84">
        <v>31204</v>
      </c>
      <c r="D99" s="85" t="s">
        <v>242</v>
      </c>
      <c r="E99" s="87"/>
    </row>
    <row r="100" spans="1:5">
      <c r="A100" s="84">
        <v>50702</v>
      </c>
      <c r="B100" s="85" t="s">
        <v>243</v>
      </c>
      <c r="C100" s="84">
        <v>31205</v>
      </c>
      <c r="D100" s="85" t="s">
        <v>243</v>
      </c>
      <c r="E100" s="87"/>
    </row>
    <row r="101" spans="1:5">
      <c r="A101" s="84">
        <v>50799</v>
      </c>
      <c r="B101" s="85" t="s">
        <v>244</v>
      </c>
      <c r="C101" s="84">
        <v>31299</v>
      </c>
      <c r="D101" s="85" t="s">
        <v>244</v>
      </c>
      <c r="E101" s="87"/>
    </row>
    <row r="102" spans="1:5">
      <c r="A102" s="85">
        <v>509</v>
      </c>
      <c r="B102" s="85" t="s">
        <v>245</v>
      </c>
      <c r="C102" s="85">
        <v>303</v>
      </c>
      <c r="D102" s="86" t="s">
        <v>245</v>
      </c>
      <c r="E102" s="89">
        <v>1565.139612</v>
      </c>
    </row>
    <row r="103" ht="15" customHeight="1" spans="1:5">
      <c r="A103" s="84">
        <v>50901</v>
      </c>
      <c r="B103" s="85" t="s">
        <v>246</v>
      </c>
      <c r="C103" s="84">
        <v>30304</v>
      </c>
      <c r="D103" s="86" t="s">
        <v>247</v>
      </c>
      <c r="E103" s="91"/>
    </row>
    <row r="104" spans="1:5">
      <c r="A104" s="84"/>
      <c r="B104" s="85"/>
      <c r="C104" s="84">
        <v>30305</v>
      </c>
      <c r="D104" s="86" t="s">
        <v>248</v>
      </c>
      <c r="E104" s="89">
        <v>513.1116</v>
      </c>
    </row>
    <row r="105" spans="1:5">
      <c r="A105" s="84"/>
      <c r="B105" s="85"/>
      <c r="C105" s="84">
        <v>30306</v>
      </c>
      <c r="D105" s="86" t="s">
        <v>249</v>
      </c>
      <c r="E105" s="91"/>
    </row>
    <row r="106" spans="1:5">
      <c r="A106" s="84"/>
      <c r="B106" s="85"/>
      <c r="C106" s="84">
        <v>30307</v>
      </c>
      <c r="D106" s="86" t="s">
        <v>250</v>
      </c>
      <c r="E106" s="87"/>
    </row>
    <row r="107" spans="1:5">
      <c r="A107" s="84">
        <v>50902</v>
      </c>
      <c r="B107" s="85" t="s">
        <v>251</v>
      </c>
      <c r="C107" s="84">
        <v>30308</v>
      </c>
      <c r="D107" s="86" t="s">
        <v>251</v>
      </c>
      <c r="E107" s="87"/>
    </row>
    <row r="108" ht="15" customHeight="1" spans="1:5">
      <c r="A108" s="92">
        <v>50905</v>
      </c>
      <c r="B108" s="93" t="s">
        <v>252</v>
      </c>
      <c r="C108" s="92">
        <v>30301</v>
      </c>
      <c r="D108" s="86" t="s">
        <v>253</v>
      </c>
      <c r="E108" s="89">
        <v>30.93036</v>
      </c>
    </row>
    <row r="109" spans="1:5">
      <c r="A109" s="92"/>
      <c r="B109" s="93"/>
      <c r="C109" s="92">
        <v>30302</v>
      </c>
      <c r="D109" s="86" t="s">
        <v>254</v>
      </c>
      <c r="E109" s="89">
        <v>1021.097652</v>
      </c>
    </row>
    <row r="110" spans="1:5">
      <c r="A110" s="92"/>
      <c r="B110" s="93"/>
      <c r="C110" s="92">
        <v>30303</v>
      </c>
      <c r="D110" s="86" t="s">
        <v>255</v>
      </c>
      <c r="E110" s="94"/>
    </row>
    <row r="111" ht="24" spans="1:5">
      <c r="A111" s="92">
        <v>50999</v>
      </c>
      <c r="B111" s="85" t="s">
        <v>256</v>
      </c>
      <c r="C111" s="92">
        <v>30399</v>
      </c>
      <c r="D111" s="86" t="s">
        <v>257</v>
      </c>
      <c r="E111" s="91"/>
    </row>
  </sheetData>
  <mergeCells count="29">
    <mergeCell ref="A1:E1"/>
    <mergeCell ref="A2:B2"/>
    <mergeCell ref="A3:B3"/>
    <mergeCell ref="C3:E3"/>
    <mergeCell ref="A4:B4"/>
    <mergeCell ref="C4:D4"/>
    <mergeCell ref="A6:A9"/>
    <mergeCell ref="A10:A13"/>
    <mergeCell ref="A17:A29"/>
    <mergeCell ref="A32:A34"/>
    <mergeCell ref="A35:A37"/>
    <mergeCell ref="A47:A49"/>
    <mergeCell ref="A56:A65"/>
    <mergeCell ref="A66:A92"/>
    <mergeCell ref="A94:A96"/>
    <mergeCell ref="A103:A106"/>
    <mergeCell ref="A108:A110"/>
    <mergeCell ref="B6:B9"/>
    <mergeCell ref="B10:B13"/>
    <mergeCell ref="B17:B29"/>
    <mergeCell ref="B32:B34"/>
    <mergeCell ref="B35:B37"/>
    <mergeCell ref="B47:B49"/>
    <mergeCell ref="B50:B51"/>
    <mergeCell ref="B56:B65"/>
    <mergeCell ref="B66:B92"/>
    <mergeCell ref="B94:B96"/>
    <mergeCell ref="B103:B106"/>
    <mergeCell ref="B108:B110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H16" sqref="H16"/>
    </sheetView>
  </sheetViews>
  <sheetFormatPr defaultColWidth="9" defaultRowHeight="13.5"/>
  <cols>
    <col min="1" max="1" width="27.125" style="38" customWidth="1"/>
    <col min="2" max="5" width="14.125" style="38" customWidth="1"/>
    <col min="6" max="6" width="15.375" style="38" customWidth="1"/>
    <col min="7" max="8" width="14.125" style="38" customWidth="1"/>
    <col min="9" max="9" width="27.875" style="38" customWidth="1"/>
    <col min="10" max="16384" width="9" style="38"/>
  </cols>
  <sheetData>
    <row r="1" ht="20.25" customHeight="1" spans="1:9">
      <c r="A1" s="56" t="s">
        <v>258</v>
      </c>
      <c r="B1" s="56"/>
      <c r="C1" s="56"/>
      <c r="D1" s="56"/>
      <c r="E1" s="56"/>
      <c r="F1" s="56"/>
      <c r="G1" s="56"/>
      <c r="H1" s="56"/>
      <c r="I1" s="56"/>
    </row>
    <row r="2" spans="1:9">
      <c r="A2" s="57"/>
      <c r="B2" s="57"/>
      <c r="C2" s="58"/>
      <c r="D2" s="59"/>
      <c r="E2" s="59"/>
      <c r="F2" s="59"/>
      <c r="G2" s="60"/>
      <c r="H2" s="60"/>
      <c r="I2" s="46" t="s">
        <v>26</v>
      </c>
    </row>
    <row r="3" spans="1:9">
      <c r="A3" s="61" t="s">
        <v>30</v>
      </c>
      <c r="B3" s="62" t="s">
        <v>259</v>
      </c>
      <c r="C3" s="62" t="s">
        <v>260</v>
      </c>
      <c r="D3" s="62"/>
      <c r="E3" s="62"/>
      <c r="F3" s="62"/>
      <c r="G3" s="63" t="s">
        <v>261</v>
      </c>
      <c r="H3" s="63" t="s">
        <v>262</v>
      </c>
      <c r="I3" s="63" t="s">
        <v>263</v>
      </c>
    </row>
    <row r="4" ht="30" customHeight="1" spans="1:9">
      <c r="A4" s="61"/>
      <c r="B4" s="62"/>
      <c r="C4" s="64" t="s">
        <v>78</v>
      </c>
      <c r="D4" s="64" t="s">
        <v>102</v>
      </c>
      <c r="E4" s="64" t="s">
        <v>103</v>
      </c>
      <c r="F4" s="64" t="s">
        <v>104</v>
      </c>
      <c r="G4" s="63"/>
      <c r="H4" s="63"/>
      <c r="I4" s="63"/>
    </row>
    <row r="5" ht="30" customHeight="1" spans="1:9">
      <c r="A5" s="61" t="s">
        <v>87</v>
      </c>
      <c r="B5" s="62">
        <v>1</v>
      </c>
      <c r="C5" s="64" t="s">
        <v>264</v>
      </c>
      <c r="D5" s="62">
        <v>3</v>
      </c>
      <c r="E5" s="64">
        <v>4</v>
      </c>
      <c r="F5" s="62">
        <v>5</v>
      </c>
      <c r="G5" s="64" t="s">
        <v>265</v>
      </c>
      <c r="H5" s="62" t="s">
        <v>266</v>
      </c>
      <c r="I5" s="61">
        <v>8</v>
      </c>
    </row>
    <row r="6" ht="16" customHeight="1" spans="1:9">
      <c r="A6" s="61" t="s">
        <v>74</v>
      </c>
      <c r="B6" s="9">
        <v>61</v>
      </c>
      <c r="C6" s="9">
        <v>45</v>
      </c>
      <c r="D6" s="9">
        <v>45</v>
      </c>
      <c r="E6" s="9">
        <v>0</v>
      </c>
      <c r="F6" s="9">
        <v>0</v>
      </c>
      <c r="G6" s="65">
        <f t="shared" ref="G6:G11" si="0">D6-B6</f>
        <v>-16</v>
      </c>
      <c r="H6" s="66">
        <v>-0.262295081967213</v>
      </c>
      <c r="I6" s="74" t="s">
        <v>267</v>
      </c>
    </row>
    <row r="7" ht="16" customHeight="1" spans="1:9">
      <c r="A7" s="67" t="s">
        <v>268</v>
      </c>
      <c r="B7" s="9">
        <v>5</v>
      </c>
      <c r="C7" s="9">
        <v>5</v>
      </c>
      <c r="D7" s="9">
        <v>5</v>
      </c>
      <c r="E7" s="9">
        <v>0</v>
      </c>
      <c r="F7" s="9">
        <v>0</v>
      </c>
      <c r="G7" s="65">
        <f t="shared" si="0"/>
        <v>0</v>
      </c>
      <c r="H7" s="66">
        <v>0</v>
      </c>
      <c r="I7" s="74"/>
    </row>
    <row r="8" ht="16" customHeight="1" spans="1:9">
      <c r="A8" s="67" t="s">
        <v>269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65">
        <f t="shared" si="0"/>
        <v>0</v>
      </c>
      <c r="H8" s="66">
        <v>0</v>
      </c>
      <c r="I8" s="74"/>
    </row>
    <row r="9" ht="16" customHeight="1" spans="1:9">
      <c r="A9" s="67" t="s">
        <v>270</v>
      </c>
      <c r="B9" s="9">
        <v>56</v>
      </c>
      <c r="C9" s="9">
        <v>40</v>
      </c>
      <c r="D9" s="9">
        <v>40</v>
      </c>
      <c r="E9" s="9">
        <v>0</v>
      </c>
      <c r="F9" s="9">
        <v>0</v>
      </c>
      <c r="G9" s="65">
        <f t="shared" si="0"/>
        <v>-16</v>
      </c>
      <c r="H9" s="66">
        <v>-0.285714285714286</v>
      </c>
      <c r="I9" s="74" t="s">
        <v>267</v>
      </c>
    </row>
    <row r="10" ht="16" customHeight="1" spans="1:9">
      <c r="A10" s="67" t="s">
        <v>271</v>
      </c>
      <c r="B10" s="9">
        <v>40</v>
      </c>
      <c r="C10" s="9">
        <v>40</v>
      </c>
      <c r="D10" s="9">
        <v>40</v>
      </c>
      <c r="E10" s="9">
        <v>0</v>
      </c>
      <c r="F10" s="9">
        <v>0</v>
      </c>
      <c r="G10" s="65">
        <f t="shared" si="0"/>
        <v>0</v>
      </c>
      <c r="H10" s="66">
        <v>0</v>
      </c>
      <c r="I10" s="74"/>
    </row>
    <row r="11" ht="16" customHeight="1" spans="1:9">
      <c r="A11" s="67" t="s">
        <v>272</v>
      </c>
      <c r="B11" s="9">
        <v>16</v>
      </c>
      <c r="C11" s="9">
        <v>0</v>
      </c>
      <c r="D11" s="9">
        <v>0</v>
      </c>
      <c r="E11" s="9">
        <v>0</v>
      </c>
      <c r="F11" s="9">
        <v>0</v>
      </c>
      <c r="G11" s="65">
        <f t="shared" si="0"/>
        <v>-16</v>
      </c>
      <c r="H11" s="66">
        <v>-1</v>
      </c>
      <c r="I11" s="74" t="s">
        <v>267</v>
      </c>
    </row>
    <row r="12" spans="1:9">
      <c r="A12" s="68"/>
      <c r="B12" s="68"/>
      <c r="C12" s="60"/>
      <c r="D12" s="60"/>
      <c r="E12" s="60"/>
      <c r="F12" s="60"/>
      <c r="G12" s="60"/>
      <c r="H12" s="60"/>
      <c r="I12" s="68"/>
    </row>
    <row r="13" ht="20" customHeight="1" spans="1:9">
      <c r="A13" s="69" t="s">
        <v>273</v>
      </c>
      <c r="B13" s="69"/>
      <c r="C13" s="69"/>
      <c r="D13" s="69"/>
      <c r="E13" s="69"/>
      <c r="F13" s="69"/>
      <c r="G13" s="69"/>
      <c r="H13" s="69"/>
      <c r="I13" s="68"/>
    </row>
    <row r="14" ht="20" customHeight="1" spans="1:9">
      <c r="A14" s="70" t="s">
        <v>274</v>
      </c>
      <c r="B14" s="70"/>
      <c r="C14" s="70"/>
      <c r="D14" s="70"/>
      <c r="E14" s="68"/>
      <c r="F14" s="68"/>
      <c r="G14" s="60"/>
      <c r="H14" s="60"/>
      <c r="I14" s="68"/>
    </row>
    <row r="15" ht="20" customHeight="1" spans="1:9">
      <c r="A15" s="68" t="s">
        <v>275</v>
      </c>
      <c r="B15" s="68"/>
      <c r="C15" s="68"/>
      <c r="D15" s="68"/>
      <c r="E15" s="68"/>
      <c r="F15" s="68"/>
      <c r="G15" s="68"/>
      <c r="H15" s="68"/>
      <c r="I15" s="68"/>
    </row>
    <row r="16" ht="20" customHeight="1" spans="1:9">
      <c r="A16" s="68" t="s">
        <v>276</v>
      </c>
      <c r="B16" s="68"/>
      <c r="C16" s="68"/>
      <c r="D16" s="68"/>
      <c r="E16" s="68"/>
      <c r="F16" s="68"/>
      <c r="G16" s="68"/>
      <c r="H16" s="60"/>
      <c r="I16" s="68"/>
    </row>
    <row r="17" ht="20" customHeight="1" spans="1:9">
      <c r="A17" s="68" t="s">
        <v>277</v>
      </c>
      <c r="B17" s="68"/>
      <c r="C17" s="68"/>
      <c r="D17" s="68"/>
      <c r="E17" s="68"/>
      <c r="F17" s="68"/>
      <c r="G17" s="68"/>
      <c r="H17" s="68"/>
      <c r="I17" s="68"/>
    </row>
    <row r="18" ht="20" customHeight="1" spans="1:9">
      <c r="A18" s="71" t="s">
        <v>278</v>
      </c>
      <c r="B18" s="71"/>
      <c r="C18" s="71"/>
      <c r="D18" s="71"/>
      <c r="E18" s="71"/>
      <c r="F18" s="71"/>
      <c r="G18" s="71"/>
      <c r="H18" s="71"/>
      <c r="I18" s="71"/>
    </row>
    <row r="19" ht="20" customHeight="1" spans="1:9">
      <c r="A19" s="72" t="s">
        <v>279</v>
      </c>
      <c r="B19" s="72"/>
      <c r="C19" s="72"/>
      <c r="D19" s="72"/>
      <c r="E19" s="72"/>
      <c r="F19" s="72"/>
      <c r="G19" s="72"/>
      <c r="H19" s="72"/>
      <c r="I19" s="72"/>
    </row>
    <row r="25" spans="2:2">
      <c r="B25" s="73"/>
    </row>
  </sheetData>
  <mergeCells count="13">
    <mergeCell ref="A1:I1"/>
    <mergeCell ref="C3:F3"/>
    <mergeCell ref="A13:H13"/>
    <mergeCell ref="A15:H15"/>
    <mergeCell ref="A16:G16"/>
    <mergeCell ref="A17:H17"/>
    <mergeCell ref="A18:I18"/>
    <mergeCell ref="A19:I19"/>
    <mergeCell ref="A3:A4"/>
    <mergeCell ref="B3:B4"/>
    <mergeCell ref="G3:G4"/>
    <mergeCell ref="H3:H4"/>
    <mergeCell ref="I3:I4"/>
  </mergeCells>
  <pageMargins left="0.751388888888889" right="0.751388888888889" top="1" bottom="1" header="0.5" footer="0.5"/>
  <pageSetup paperSize="9" scale="9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C5" sqref="C5:C8"/>
    </sheetView>
  </sheetViews>
  <sheetFormatPr defaultColWidth="9" defaultRowHeight="13.5" outlineLevelCol="5"/>
  <cols>
    <col min="1" max="6" width="17.125" customWidth="1"/>
  </cols>
  <sheetData>
    <row r="1" ht="21" customHeight="1" spans="1:6">
      <c r="A1" s="44" t="s">
        <v>280</v>
      </c>
      <c r="B1" s="44"/>
      <c r="C1" s="44"/>
      <c r="D1" s="44"/>
      <c r="E1" s="44"/>
      <c r="F1" s="44"/>
    </row>
    <row r="2" ht="21" customHeight="1" spans="1:6">
      <c r="A2" s="55"/>
      <c r="B2" s="55"/>
      <c r="C2" s="55"/>
      <c r="D2" s="55"/>
      <c r="E2" s="55"/>
      <c r="F2" s="46" t="s">
        <v>26</v>
      </c>
    </row>
    <row r="3" ht="21" customHeight="1" spans="1:6">
      <c r="A3" s="47" t="s">
        <v>100</v>
      </c>
      <c r="B3" s="47" t="s">
        <v>101</v>
      </c>
      <c r="C3" s="47" t="s">
        <v>281</v>
      </c>
      <c r="D3" s="47"/>
      <c r="E3" s="47"/>
      <c r="F3" s="47" t="s">
        <v>29</v>
      </c>
    </row>
    <row r="4" ht="21" customHeight="1" spans="1:6">
      <c r="A4" s="47"/>
      <c r="B4" s="47"/>
      <c r="C4" s="47" t="s">
        <v>74</v>
      </c>
      <c r="D4" s="47" t="s">
        <v>96</v>
      </c>
      <c r="E4" s="47" t="s">
        <v>97</v>
      </c>
      <c r="F4" s="47"/>
    </row>
    <row r="5" ht="21" customHeight="1" spans="1:6">
      <c r="A5" s="48"/>
      <c r="B5" s="49"/>
      <c r="C5" s="50">
        <v>0</v>
      </c>
      <c r="D5" s="51"/>
      <c r="E5" s="51"/>
      <c r="F5" s="52"/>
    </row>
    <row r="6" ht="21" customHeight="1" spans="1:6">
      <c r="A6" s="48"/>
      <c r="B6" s="49"/>
      <c r="C6" s="50">
        <v>0</v>
      </c>
      <c r="D6" s="51"/>
      <c r="E6" s="51"/>
      <c r="F6" s="52"/>
    </row>
    <row r="7" ht="21" customHeight="1" spans="1:6">
      <c r="A7" s="48"/>
      <c r="B7" s="52"/>
      <c r="C7" s="50">
        <v>0</v>
      </c>
      <c r="D7" s="53"/>
      <c r="E7" s="53"/>
      <c r="F7" s="52"/>
    </row>
    <row r="8" ht="21" customHeight="1" spans="1:6">
      <c r="A8" s="54" t="s">
        <v>282</v>
      </c>
      <c r="B8" s="54"/>
      <c r="C8" s="50">
        <v>0</v>
      </c>
      <c r="D8" s="53"/>
      <c r="E8" s="53"/>
      <c r="F8" s="52"/>
    </row>
    <row r="9" spans="1:6">
      <c r="A9" s="38"/>
      <c r="B9" s="38"/>
      <c r="C9" s="38"/>
      <c r="D9" s="38"/>
      <c r="E9" s="38"/>
      <c r="F9" s="38"/>
    </row>
    <row r="10" spans="1:6">
      <c r="A10" s="38"/>
      <c r="B10" s="38"/>
      <c r="C10" s="38"/>
      <c r="D10" s="38"/>
      <c r="E10" s="38"/>
      <c r="F10" s="38"/>
    </row>
  </sheetData>
  <mergeCells count="6">
    <mergeCell ref="A1:F1"/>
    <mergeCell ref="C3:E3"/>
    <mergeCell ref="A8:B8"/>
    <mergeCell ref="A3:A4"/>
    <mergeCell ref="B3:B4"/>
    <mergeCell ref="F3:F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部门收支预算总表</vt:lpstr>
      <vt:lpstr>部门收入预算总表</vt:lpstr>
      <vt:lpstr>部门支出预算总表</vt:lpstr>
      <vt:lpstr>财政拨款收支预算总表</vt:lpstr>
      <vt:lpstr>一般公共预算支出表</vt:lpstr>
      <vt:lpstr>一般公共预算基本支出明细表（按经济分类）</vt:lpstr>
      <vt:lpstr>财政拨款“三公”经费预算支出表</vt:lpstr>
      <vt:lpstr>政府性基金预算支出表</vt:lpstr>
      <vt:lpstr>国有资本经营预算支出表</vt:lpstr>
      <vt:lpstr>基本支出预算总表</vt:lpstr>
      <vt:lpstr>项目支出预算总表</vt:lpstr>
      <vt:lpstr>项目支出绩效目标批复表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2023-02-24T08:29:00Z</dcterms:created>
  <dcterms:modified xsi:type="dcterms:W3CDTF">2024-02-20T04:04:04Z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D3D2925B146C4303B5051D63DFCC1455</vt:lpwstr>
  </property>
</Properties>
</file>